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760" windowHeight="4470" tabRatio="874" activeTab="0"/>
  </bookViews>
  <sheets>
    <sheet name="General" sheetId="1" r:id="rId1"/>
    <sheet name="Ranking  últimos 3 meses" sheetId="2" r:id="rId2"/>
    <sheet name="Ranking consolidado 2013" sheetId="3" r:id="rId3"/>
    <sheet name="Estadídticas por tipología" sheetId="4" r:id="rId4"/>
    <sheet name="Estadisticas avance 2013" sheetId="5" r:id="rId5"/>
    <sheet name="Estadisticas por nivel de uso" sheetId="6" r:id="rId6"/>
    <sheet name="PQR Vencidos_nivel_nacional" sheetId="7" r:id="rId7"/>
    <sheet name="PQR _Web_nivel_nacional " sheetId="8" r:id="rId8"/>
    <sheet name="Consolidado Estadisticas" sheetId="9" r:id="rId9"/>
  </sheets>
  <definedNames>
    <definedName name="_xlnm._FilterDatabase" localSheetId="1" hidden="1">'Ranking  últimos 3 meses'!$B$9:$U$100</definedName>
  </definedNames>
  <calcPr fullCalcOnLoad="1"/>
</workbook>
</file>

<file path=xl/comments5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6.xml><?xml version="1.0" encoding="utf-8"?>
<comments xmlns="http://schemas.openxmlformats.org/spreadsheetml/2006/main">
  <authors>
    <author>SOPORTE</author>
  </authors>
  <commentList>
    <comment ref="G8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  <comment ref="CF9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9.xml><?xml version="1.0" encoding="utf-8"?>
<comments xmlns="http://schemas.openxmlformats.org/spreadsheetml/2006/main">
  <authors>
    <author>yvaldeblanquez</author>
    <author>JaimePinilla</author>
    <author>SOPORTE</author>
  </authors>
  <commentList>
    <comment ref="E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F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G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H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K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M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N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  <comment ref="V7" authorId="2">
      <text>
        <r>
          <rPr>
            <b/>
            <sz val="9"/>
            <rFont val="Tahoma"/>
            <family val="2"/>
          </rPr>
          <t xml:space="preserve">
Inició con el uso del SAC: Malambo</t>
        </r>
      </text>
    </comment>
    <comment ref="P7" authorId="2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inicia el uso de SAC la SE de Risaralda</t>
        </r>
      </text>
    </comment>
  </commentList>
</comments>
</file>

<file path=xl/sharedStrings.xml><?xml version="1.0" encoding="utf-8"?>
<sst xmlns="http://schemas.openxmlformats.org/spreadsheetml/2006/main" count="1804" uniqueCount="208">
  <si>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</si>
  <si>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</si>
  <si>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</si>
  <si>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</si>
  <si>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</si>
  <si>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</si>
  <si>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</si>
  <si>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</si>
  <si>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</si>
  <si>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</si>
  <si>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</si>
  <si>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</si>
  <si>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</si>
  <si>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</si>
  <si>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</si>
  <si>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</si>
  <si>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</si>
  <si>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</si>
  <si>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</si>
  <si>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</si>
  <si>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</si>
  <si>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</si>
  <si>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Lorica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</si>
  <si>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</si>
  <si>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</si>
  <si>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</si>
  <si>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</si>
  <si>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</si>
  <si>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</si>
  <si>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</si>
  <si>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</si>
  <si>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</si>
  <si>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Bolivar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</si>
  <si>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</si>
  <si>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</si>
  <si>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</si>
  <si>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</si>
  <si>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</si>
  <si>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</si>
  <si>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</si>
  <si>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</si>
  <si>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</si>
  <si>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</si>
  <si>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</si>
  <si>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</si>
  <si>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</si>
  <si>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</si>
  <si>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Apartado</t>
  </si>
  <si>
    <t>Mosquera</t>
  </si>
  <si>
    <t>Rionegro</t>
  </si>
  <si>
    <t>Ipiales</t>
  </si>
  <si>
    <t>Pitalito</t>
  </si>
  <si>
    <t>Turbo</t>
  </si>
  <si>
    <t>Guajira</t>
  </si>
  <si>
    <t>Piedecuesta</t>
  </si>
  <si>
    <t>No. Req Esperados</t>
  </si>
  <si>
    <t>Santa Marta</t>
  </si>
  <si>
    <t>ALTO</t>
  </si>
  <si>
    <t>MEDIO</t>
  </si>
  <si>
    <t>BAJO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</si>
  <si>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</si>
  <si>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</si>
  <si>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</si>
  <si>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</si>
  <si>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</si>
  <si>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</si>
  <si>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</si>
  <si>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</si>
  <si>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</si>
  <si>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</si>
  <si>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</si>
  <si>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</si>
  <si>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</si>
  <si>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</si>
  <si>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</si>
  <si>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</si>
  <si>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Sabaneta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</si>
  <si>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</si>
  <si>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</si>
  <si>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</si>
  <si>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</si>
  <si>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</si>
  <si>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</si>
  <si>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</si>
  <si>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</si>
  <si>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</si>
  <si>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</si>
  <si>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 xml:space="preserve"> </t>
  </si>
  <si>
    <t>ULTIMO TRIMESTRE 2011</t>
  </si>
  <si>
    <t>AÑO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</si>
  <si>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</si>
  <si>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</si>
  <si>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</si>
  <si>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</si>
  <si>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</si>
  <si>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</si>
  <si>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</si>
  <si>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</si>
  <si>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</si>
  <si>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</si>
  <si>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</si>
  <si>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</si>
  <si>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</si>
  <si>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</si>
  <si>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</si>
  <si>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</si>
  <si>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</si>
  <si>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</si>
  <si>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</si>
  <si>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</si>
  <si>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</si>
  <si>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Amazonas</t>
  </si>
  <si>
    <t>Risaralda</t>
  </si>
  <si>
    <t>Cúcuta</t>
  </si>
  <si>
    <t>Valle del Cauca</t>
  </si>
  <si>
    <t>RANKING NACIONAL</t>
  </si>
  <si>
    <t>Secretaría</t>
  </si>
  <si>
    <t>Puesto</t>
  </si>
  <si>
    <t>Sistema de Atenciòn al Ciudadano - SAC</t>
  </si>
  <si>
    <t>Nivel</t>
  </si>
  <si>
    <t>Secretarías Tipología 1</t>
  </si>
  <si>
    <t>400 Requerimientos Mínimos</t>
  </si>
  <si>
    <t>Secretarías Tipología 2</t>
  </si>
  <si>
    <t>700 Requerimientos Mínimos</t>
  </si>
  <si>
    <t>1500 Requerimientos Mínimos</t>
  </si>
  <si>
    <t>Secretarías Tipología 3</t>
  </si>
  <si>
    <t>Secretarías Tipología 4</t>
  </si>
  <si>
    <t>1800 Requerimientos Mínimos</t>
  </si>
  <si>
    <t>AÑO 2013</t>
  </si>
  <si>
    <t>Diciembre 2013</t>
  </si>
  <si>
    <t>Noviembre 2013</t>
  </si>
  <si>
    <t>Octubre 2013</t>
  </si>
  <si>
    <t>Septiembre 2013</t>
  </si>
  <si>
    <t xml:space="preserve">Agosto 2013 </t>
  </si>
  <si>
    <t>Julio 2013</t>
  </si>
  <si>
    <t>Junio 2013</t>
  </si>
  <si>
    <t>Mayo 2013</t>
  </si>
  <si>
    <t>Febrero de 2013</t>
  </si>
  <si>
    <t>Nariño</t>
  </si>
  <si>
    <t>Nivel Alto</t>
  </si>
  <si>
    <t>Nivel Medio</t>
  </si>
  <si>
    <t>Nivel Bajo</t>
  </si>
  <si>
    <t>Total Nivel Alto</t>
  </si>
  <si>
    <t>TOTAL SECRETARIAS</t>
  </si>
  <si>
    <t>% Oportunidad de Respuesta</t>
  </si>
  <si>
    <t>Marzo</t>
  </si>
  <si>
    <t>Marzo de 2013</t>
  </si>
  <si>
    <t>Malambo</t>
  </si>
  <si>
    <t>Abril de 2013</t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</si>
  <si>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</si>
  <si>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</si>
  <si>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</si>
  <si>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 xml:space="preserve">Total </t>
  </si>
  <si>
    <t>No. Secretarías</t>
  </si>
  <si>
    <t>Porcentaje</t>
  </si>
  <si>
    <t xml:space="preserve">Enero </t>
  </si>
  <si>
    <t xml:space="preserve">Febrero </t>
  </si>
  <si>
    <t xml:space="preserve">Abril </t>
  </si>
  <si>
    <t>Mayo</t>
  </si>
  <si>
    <t>Alto</t>
  </si>
  <si>
    <t>Medio</t>
  </si>
  <si>
    <t>Bajo</t>
  </si>
  <si>
    <t>Nivel de uso</t>
  </si>
  <si>
    <r>
      <t xml:space="preserve"> </t>
    </r>
    <r>
      <rPr>
        <b/>
        <sz val="14"/>
        <color indexed="8"/>
        <rFont val="Calibri"/>
        <family val="2"/>
      </rPr>
      <t xml:space="preserve">Alto </t>
    </r>
  </si>
  <si>
    <r>
      <t>M</t>
    </r>
    <r>
      <rPr>
        <b/>
        <sz val="14"/>
        <color indexed="8"/>
        <rFont val="Calibri"/>
        <family val="2"/>
      </rPr>
      <t>edio</t>
    </r>
  </si>
  <si>
    <r>
      <t>B</t>
    </r>
    <r>
      <rPr>
        <b/>
        <sz val="14"/>
        <color indexed="8"/>
        <rFont val="Calibri"/>
        <family val="2"/>
      </rPr>
      <t xml:space="preserve">ajo </t>
    </r>
  </si>
  <si>
    <t>Mayo de 2013</t>
  </si>
  <si>
    <t>Enero de 2013</t>
  </si>
  <si>
    <t>Facatativá</t>
  </si>
  <si>
    <t>Montería</t>
  </si>
  <si>
    <t>Caquetá</t>
  </si>
  <si>
    <t>Uribía</t>
  </si>
  <si>
    <t>Bolívar</t>
  </si>
  <si>
    <t>Atlántico</t>
  </si>
  <si>
    <t>Córdoba</t>
  </si>
  <si>
    <t>Requerimientos radicados vía web a nivel nacional 2013 por mes</t>
  </si>
  <si>
    <t>Requerimientos vencidos a nivel nacional 2013 por mes</t>
  </si>
  <si>
    <t>Junio</t>
  </si>
  <si>
    <t>Junio de 2013</t>
  </si>
  <si>
    <t>Julio de 2013</t>
  </si>
  <si>
    <t>Julio</t>
  </si>
  <si>
    <t>Agosto  de 2013</t>
  </si>
  <si>
    <t>Agosto de 2013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</si>
  <si>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</si>
  <si>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</si>
  <si>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</si>
  <si>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</si>
  <si>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</si>
  <si>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</si>
  <si>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Agosto</t>
  </si>
  <si>
    <t xml:space="preserve">ESTADISTICAS USO  Y APROPIACIÓN DE SAC EN LAS SECRETARIAS DE EDUCACION - COMPARATIVO ÚLTIMOS 3 MESES </t>
  </si>
  <si>
    <t>Sistema de Atención al Ciudadano - SAC</t>
  </si>
  <si>
    <t>Septiembre</t>
  </si>
  <si>
    <t>Septiembre  de 2013</t>
  </si>
  <si>
    <t xml:space="preserve">Octubre 2013      </t>
  </si>
  <si>
    <t>Octubre</t>
  </si>
  <si>
    <t>Octubre  de 2013</t>
  </si>
  <si>
    <t xml:space="preserve"> ESTADISTICAS USO  Y APROPIACIÓN DE SAC EN LAS SECRETARIAS DE EDUCACION - RANKING MESES ANTERIORES</t>
  </si>
  <si>
    <t>OCTUBRE    2013</t>
  </si>
  <si>
    <t>Diciembre</t>
  </si>
  <si>
    <t>Enero</t>
  </si>
  <si>
    <t xml:space="preserve">Marzo </t>
  </si>
  <si>
    <t xml:space="preserve">Mayo </t>
  </si>
  <si>
    <t xml:space="preserve">Junio </t>
  </si>
  <si>
    <t>Noviembre</t>
  </si>
  <si>
    <t>AÑO 2014</t>
  </si>
  <si>
    <t>Abril</t>
  </si>
  <si>
    <t>Febrero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</si>
</sst>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00%"/>
    <numFmt numFmtId="192" formatCode="_-* #,##0.00\ _P_t_a_-;\-* #,##0.00\ _P_t_a_-;_-* &quot;-&quot;??\ _P_t_a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10"/>
      <color indexed="63"/>
      <name val="Arial"/>
      <family val="2"/>
    </font>
    <font>
      <sz val="16"/>
      <color indexed="8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b/>
      <sz val="36"/>
      <color indexed="9"/>
      <name val="Arial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sz val="20"/>
      <color theme="0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Calibri"/>
      <family val="2"/>
    </font>
    <font>
      <sz val="20"/>
      <color theme="1"/>
      <name val="Calibri"/>
      <family val="2"/>
    </font>
    <font>
      <sz val="10"/>
      <color rgb="FF333333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16"/>
      <color theme="1"/>
      <name val="Calibri"/>
      <family val="2"/>
    </font>
    <font>
      <sz val="10"/>
      <color rgb="FF000000"/>
      <name val="Arial"/>
      <family val="2"/>
    </font>
    <font>
      <b/>
      <sz val="36"/>
      <color theme="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EE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F2DDD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theme="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5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</cellStyleXfs>
  <cellXfs count="506">
    <xf numFmtId="0" fontId="0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10" fontId="79" fillId="0" borderId="13" xfId="475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475" applyNumberFormat="1" applyFont="1" applyAlignment="1">
      <alignment/>
    </xf>
    <xf numFmtId="0" fontId="80" fillId="0" borderId="0" xfId="0" applyFont="1" applyFill="1" applyAlignment="1">
      <alignment/>
    </xf>
    <xf numFmtId="49" fontId="63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0" fontId="0" fillId="0" borderId="0" xfId="475" applyNumberFormat="1" applyFont="1" applyAlignment="1">
      <alignment horizontal="center"/>
    </xf>
    <xf numFmtId="0" fontId="6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10" fontId="78" fillId="0" borderId="0" xfId="475" applyNumberFormat="1" applyFont="1" applyFill="1" applyAlignment="1">
      <alignment horizontal="center" vertical="center" wrapText="1"/>
    </xf>
    <xf numFmtId="0" fontId="71" fillId="33" borderId="0" xfId="375" applyFill="1">
      <alignment/>
      <protection/>
    </xf>
    <xf numFmtId="0" fontId="82" fillId="33" borderId="0" xfId="375" applyFont="1" applyFill="1" applyAlignment="1">
      <alignment horizontal="center"/>
      <protection/>
    </xf>
    <xf numFmtId="0" fontId="8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60" fillId="33" borderId="0" xfId="0" applyFont="1" applyFill="1" applyAlignment="1">
      <alignment/>
    </xf>
    <xf numFmtId="0" fontId="84" fillId="33" borderId="0" xfId="375" applyFont="1" applyFill="1" applyBorder="1" applyAlignment="1">
      <alignment horizontal="center"/>
      <protection/>
    </xf>
    <xf numFmtId="0" fontId="60" fillId="33" borderId="0" xfId="0" applyFont="1" applyFill="1" applyAlignment="1">
      <alignment horizontal="center"/>
    </xf>
    <xf numFmtId="0" fontId="85" fillId="33" borderId="14" xfId="375" applyFont="1" applyFill="1" applyBorder="1" applyAlignment="1">
      <alignment horizontal="center"/>
      <protection/>
    </xf>
    <xf numFmtId="10" fontId="86" fillId="0" borderId="13" xfId="475" applyNumberFormat="1" applyFont="1" applyBorder="1" applyAlignment="1">
      <alignment horizontal="center"/>
    </xf>
    <xf numFmtId="10" fontId="86" fillId="0" borderId="15" xfId="475" applyNumberFormat="1" applyFont="1" applyBorder="1" applyAlignment="1">
      <alignment horizontal="center"/>
    </xf>
    <xf numFmtId="0" fontId="87" fillId="0" borderId="0" xfId="0" applyFont="1" applyFill="1" applyBorder="1" applyAlignment="1">
      <alignment horizontal="center" vertical="center"/>
    </xf>
    <xf numFmtId="0" fontId="88" fillId="33" borderId="0" xfId="375" applyFont="1" applyFill="1" applyBorder="1" applyAlignment="1">
      <alignment horizontal="center"/>
      <protection/>
    </xf>
    <xf numFmtId="10" fontId="78" fillId="0" borderId="16" xfId="0" applyNumberFormat="1" applyFont="1" applyBorder="1" applyAlignment="1">
      <alignment horizontal="center"/>
    </xf>
    <xf numFmtId="10" fontId="78" fillId="0" borderId="17" xfId="0" applyNumberFormat="1" applyFont="1" applyBorder="1" applyAlignment="1">
      <alignment horizontal="center"/>
    </xf>
    <xf numFmtId="10" fontId="78" fillId="0" borderId="18" xfId="0" applyNumberFormat="1" applyFont="1" applyBorder="1" applyAlignment="1">
      <alignment horizontal="center"/>
    </xf>
    <xf numFmtId="10" fontId="78" fillId="0" borderId="19" xfId="0" applyNumberFormat="1" applyFont="1" applyBorder="1" applyAlignment="1">
      <alignment horizontal="center"/>
    </xf>
    <xf numFmtId="10" fontId="78" fillId="34" borderId="20" xfId="0" applyNumberFormat="1" applyFont="1" applyFill="1" applyBorder="1" applyAlignment="1">
      <alignment horizontal="center"/>
    </xf>
    <xf numFmtId="10" fontId="78" fillId="34" borderId="21" xfId="475" applyNumberFormat="1" applyFont="1" applyFill="1" applyBorder="1" applyAlignment="1">
      <alignment horizontal="center"/>
    </xf>
    <xf numFmtId="0" fontId="79" fillId="0" borderId="22" xfId="0" applyFont="1" applyBorder="1" applyAlignment="1">
      <alignment horizontal="center" vertical="center"/>
    </xf>
    <xf numFmtId="0" fontId="89" fillId="0" borderId="0" xfId="0" applyFont="1" applyAlignment="1">
      <alignment vertical="center" wrapText="1"/>
    </xf>
    <xf numFmtId="10" fontId="79" fillId="0" borderId="23" xfId="475" applyNumberFormat="1" applyFont="1" applyBorder="1" applyAlignment="1">
      <alignment horizontal="center"/>
    </xf>
    <xf numFmtId="0" fontId="90" fillId="0" borderId="24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top" wrapText="1"/>
    </xf>
    <xf numFmtId="0" fontId="85" fillId="0" borderId="27" xfId="0" applyFont="1" applyBorder="1" applyAlignment="1">
      <alignment horizontal="center" vertical="top" wrapText="1"/>
    </xf>
    <xf numFmtId="0" fontId="85" fillId="0" borderId="28" xfId="0" applyFont="1" applyBorder="1" applyAlignment="1">
      <alignment horizontal="center" vertical="top" wrapText="1"/>
    </xf>
    <xf numFmtId="0" fontId="85" fillId="33" borderId="26" xfId="0" applyFont="1" applyFill="1" applyBorder="1" applyAlignment="1">
      <alignment horizontal="center" vertical="top" wrapText="1"/>
    </xf>
    <xf numFmtId="0" fontId="85" fillId="33" borderId="27" xfId="0" applyFont="1" applyFill="1" applyBorder="1" applyAlignment="1">
      <alignment horizontal="center" vertical="top" wrapText="1"/>
    </xf>
    <xf numFmtId="1" fontId="91" fillId="0" borderId="29" xfId="0" applyNumberFormat="1" applyFont="1" applyBorder="1" applyAlignment="1">
      <alignment horizontal="center" vertical="top" wrapText="1"/>
    </xf>
    <xf numFmtId="1" fontId="91" fillId="0" borderId="30" xfId="0" applyNumberFormat="1" applyFont="1" applyBorder="1" applyAlignment="1">
      <alignment horizontal="center" vertical="top" wrapText="1"/>
    </xf>
    <xf numFmtId="1" fontId="91" fillId="0" borderId="31" xfId="0" applyNumberFormat="1" applyFont="1" applyBorder="1" applyAlignment="1">
      <alignment horizontal="center" vertical="top" wrapText="1"/>
    </xf>
    <xf numFmtId="10" fontId="91" fillId="33" borderId="29" xfId="0" applyNumberFormat="1" applyFont="1" applyFill="1" applyBorder="1" applyAlignment="1">
      <alignment horizontal="center" vertical="top" wrapText="1"/>
    </xf>
    <xf numFmtId="10" fontId="91" fillId="33" borderId="30" xfId="0" applyNumberFormat="1" applyFont="1" applyFill="1" applyBorder="1" applyAlignment="1">
      <alignment horizontal="center" vertical="top" wrapText="1"/>
    </xf>
    <xf numFmtId="0" fontId="85" fillId="33" borderId="28" xfId="0" applyFont="1" applyFill="1" applyBorder="1" applyAlignment="1">
      <alignment horizontal="center" vertical="top" wrapText="1"/>
    </xf>
    <xf numFmtId="10" fontId="91" fillId="33" borderId="31" xfId="0" applyNumberFormat="1" applyFont="1" applyFill="1" applyBorder="1" applyAlignment="1">
      <alignment horizontal="center" vertical="top" wrapText="1"/>
    </xf>
    <xf numFmtId="0" fontId="44" fillId="7" borderId="32" xfId="0" applyFont="1" applyFill="1" applyBorder="1" applyAlignment="1">
      <alignment horizontal="center" vertical="center" wrapText="1"/>
    </xf>
    <xf numFmtId="0" fontId="44" fillId="7" borderId="33" xfId="0" applyFont="1" applyFill="1" applyBorder="1" applyAlignment="1">
      <alignment horizontal="center" vertical="center" wrapText="1"/>
    </xf>
    <xf numFmtId="0" fontId="78" fillId="6" borderId="32" xfId="0" applyFont="1" applyFill="1" applyBorder="1" applyAlignment="1">
      <alignment horizontal="center" vertical="center" wrapText="1"/>
    </xf>
    <xf numFmtId="0" fontId="78" fillId="6" borderId="33" xfId="0" applyFont="1" applyFill="1" applyBorder="1" applyAlignment="1">
      <alignment horizontal="center" vertical="center" wrapText="1"/>
    </xf>
    <xf numFmtId="10" fontId="91" fillId="0" borderId="29" xfId="0" applyNumberFormat="1" applyFont="1" applyBorder="1" applyAlignment="1">
      <alignment horizontal="center" vertical="top" wrapText="1"/>
    </xf>
    <xf numFmtId="10" fontId="91" fillId="0" borderId="30" xfId="0" applyNumberFormat="1" applyFont="1" applyBorder="1" applyAlignment="1">
      <alignment horizontal="center" vertical="top" wrapText="1"/>
    </xf>
    <xf numFmtId="10" fontId="91" fillId="0" borderId="31" xfId="0" applyNumberFormat="1" applyFont="1" applyBorder="1" applyAlignment="1">
      <alignment horizontal="center" vertical="top" wrapText="1"/>
    </xf>
    <xf numFmtId="0" fontId="44" fillId="3" borderId="32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88" fillId="34" borderId="16" xfId="375" applyFont="1" applyFill="1" applyBorder="1" applyAlignment="1">
      <alignment horizontal="center"/>
      <protection/>
    </xf>
    <xf numFmtId="0" fontId="71" fillId="34" borderId="34" xfId="375" applyFill="1" applyBorder="1" applyAlignment="1">
      <alignment horizontal="center"/>
      <protection/>
    </xf>
    <xf numFmtId="0" fontId="71" fillId="34" borderId="18" xfId="375" applyFill="1" applyBorder="1" applyAlignment="1">
      <alignment horizontal="center"/>
      <protection/>
    </xf>
    <xf numFmtId="0" fontId="82" fillId="34" borderId="35" xfId="216" applyFont="1" applyFill="1" applyBorder="1" applyAlignment="1">
      <alignment horizontal="center"/>
      <protection/>
    </xf>
    <xf numFmtId="10" fontId="82" fillId="34" borderId="35" xfId="216" applyNumberFormat="1" applyFont="1" applyFill="1" applyBorder="1" applyAlignment="1">
      <alignment horizontal="center"/>
      <protection/>
    </xf>
    <xf numFmtId="10" fontId="82" fillId="34" borderId="36" xfId="216" applyNumberFormat="1" applyFont="1" applyFill="1" applyBorder="1" applyAlignment="1">
      <alignment horizontal="center"/>
      <protection/>
    </xf>
    <xf numFmtId="0" fontId="82" fillId="34" borderId="34" xfId="375" applyFont="1" applyFill="1" applyBorder="1" applyAlignment="1">
      <alignment horizontal="center"/>
      <protection/>
    </xf>
    <xf numFmtId="0" fontId="82" fillId="34" borderId="0" xfId="216" applyFont="1" applyFill="1" applyBorder="1" applyAlignment="1">
      <alignment horizontal="center"/>
      <protection/>
    </xf>
    <xf numFmtId="10" fontId="82" fillId="34" borderId="0" xfId="216" applyNumberFormat="1" applyFont="1" applyFill="1" applyBorder="1" applyAlignment="1">
      <alignment horizontal="center"/>
      <protection/>
    </xf>
    <xf numFmtId="10" fontId="82" fillId="34" borderId="37" xfId="216" applyNumberFormat="1" applyFont="1" applyFill="1" applyBorder="1" applyAlignment="1">
      <alignment horizontal="center"/>
      <protection/>
    </xf>
    <xf numFmtId="0" fontId="82" fillId="34" borderId="18" xfId="375" applyFont="1" applyFill="1" applyBorder="1" applyAlignment="1">
      <alignment horizontal="center"/>
      <protection/>
    </xf>
    <xf numFmtId="0" fontId="82" fillId="34" borderId="38" xfId="216" applyFont="1" applyFill="1" applyBorder="1" applyAlignment="1">
      <alignment horizontal="center"/>
      <protection/>
    </xf>
    <xf numFmtId="10" fontId="82" fillId="34" borderId="38" xfId="216" applyNumberFormat="1" applyFont="1" applyFill="1" applyBorder="1" applyAlignment="1">
      <alignment horizontal="center"/>
      <protection/>
    </xf>
    <xf numFmtId="10" fontId="82" fillId="34" borderId="39" xfId="216" applyNumberFormat="1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0" fontId="0" fillId="34" borderId="35" xfId="0" applyNumberFormat="1" applyFill="1" applyBorder="1" applyAlignment="1">
      <alignment horizontal="center"/>
    </xf>
    <xf numFmtId="10" fontId="0" fillId="34" borderId="36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37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10" fontId="0" fillId="34" borderId="38" xfId="0" applyNumberFormat="1" applyFill="1" applyBorder="1" applyAlignment="1">
      <alignment horizontal="center"/>
    </xf>
    <xf numFmtId="10" fontId="0" fillId="34" borderId="39" xfId="0" applyNumberForma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10" fontId="0" fillId="35" borderId="35" xfId="0" applyNumberFormat="1" applyFill="1" applyBorder="1" applyAlignment="1">
      <alignment horizontal="center"/>
    </xf>
    <xf numFmtId="10" fontId="0" fillId="35" borderId="36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37" xfId="0" applyNumberForma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10" fontId="0" fillId="35" borderId="38" xfId="0" applyNumberFormat="1" applyFill="1" applyBorder="1" applyAlignment="1">
      <alignment horizontal="center"/>
    </xf>
    <xf numFmtId="10" fontId="0" fillId="35" borderId="39" xfId="0" applyNumberFormat="1" applyFill="1" applyBorder="1" applyAlignment="1">
      <alignment horizontal="center"/>
    </xf>
    <xf numFmtId="0" fontId="71" fillId="35" borderId="34" xfId="375" applyFill="1" applyBorder="1" applyAlignment="1">
      <alignment horizontal="center"/>
      <protection/>
    </xf>
    <xf numFmtId="0" fontId="82" fillId="35" borderId="34" xfId="375" applyFont="1" applyFill="1" applyBorder="1" applyAlignment="1">
      <alignment horizontal="center"/>
      <protection/>
    </xf>
    <xf numFmtId="0" fontId="82" fillId="35" borderId="0" xfId="216" applyFont="1" applyFill="1" applyBorder="1" applyAlignment="1">
      <alignment horizontal="center"/>
      <protection/>
    </xf>
    <xf numFmtId="10" fontId="82" fillId="35" borderId="0" xfId="216" applyNumberFormat="1" applyFont="1" applyFill="1" applyBorder="1" applyAlignment="1">
      <alignment horizontal="center"/>
      <protection/>
    </xf>
    <xf numFmtId="10" fontId="82" fillId="35" borderId="37" xfId="216" applyNumberFormat="1" applyFont="1" applyFill="1" applyBorder="1" applyAlignment="1">
      <alignment horizontal="center"/>
      <protection/>
    </xf>
    <xf numFmtId="0" fontId="0" fillId="9" borderId="3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10" fontId="0" fillId="9" borderId="37" xfId="0" applyNumberFormat="1" applyFill="1" applyBorder="1" applyAlignment="1">
      <alignment horizontal="center"/>
    </xf>
    <xf numFmtId="0" fontId="88" fillId="34" borderId="34" xfId="375" applyFont="1" applyFill="1" applyBorder="1" applyAlignment="1">
      <alignment horizontal="center"/>
      <protection/>
    </xf>
    <xf numFmtId="0" fontId="71" fillId="34" borderId="16" xfId="375" applyFill="1" applyBorder="1" applyAlignment="1">
      <alignment horizontal="center"/>
      <protection/>
    </xf>
    <xf numFmtId="0" fontId="85" fillId="35" borderId="21" xfId="375" applyFont="1" applyFill="1" applyBorder="1" applyAlignment="1">
      <alignment horizontal="center"/>
      <protection/>
    </xf>
    <xf numFmtId="0" fontId="85" fillId="36" borderId="21" xfId="375" applyFont="1" applyFill="1" applyBorder="1" applyAlignment="1">
      <alignment horizontal="center"/>
      <protection/>
    </xf>
    <xf numFmtId="0" fontId="85" fillId="34" borderId="21" xfId="37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0" fillId="0" borderId="40" xfId="0" applyFont="1" applyBorder="1" applyAlignment="1">
      <alignment/>
    </xf>
    <xf numFmtId="0" fontId="90" fillId="0" borderId="14" xfId="0" applyFont="1" applyBorder="1" applyAlignment="1">
      <alignment/>
    </xf>
    <xf numFmtId="0" fontId="92" fillId="34" borderId="41" xfId="0" applyFont="1" applyFill="1" applyBorder="1" applyAlignment="1">
      <alignment horizontal="center" vertical="center" wrapText="1"/>
    </xf>
    <xf numFmtId="0" fontId="87" fillId="34" borderId="22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/>
    </xf>
    <xf numFmtId="0" fontId="92" fillId="36" borderId="24" xfId="0" applyFont="1" applyFill="1" applyBorder="1" applyAlignment="1">
      <alignment horizontal="center" vertical="center" wrapText="1"/>
    </xf>
    <xf numFmtId="0" fontId="87" fillId="36" borderId="22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horizontal="center" vertical="center"/>
    </xf>
    <xf numFmtId="0" fontId="87" fillId="36" borderId="11" xfId="0" applyFont="1" applyFill="1" applyBorder="1" applyAlignment="1">
      <alignment horizontal="center" vertical="center"/>
    </xf>
    <xf numFmtId="0" fontId="87" fillId="36" borderId="12" xfId="0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/>
    </xf>
    <xf numFmtId="0" fontId="87" fillId="35" borderId="11" xfId="0" applyFont="1" applyFill="1" applyBorder="1" applyAlignment="1">
      <alignment horizontal="center" vertical="center"/>
    </xf>
    <xf numFmtId="0" fontId="87" fillId="35" borderId="12" xfId="0" applyFont="1" applyFill="1" applyBorder="1" applyAlignment="1">
      <alignment horizontal="center" vertical="center"/>
    </xf>
    <xf numFmtId="0" fontId="92" fillId="35" borderId="24" xfId="0" applyFont="1" applyFill="1" applyBorder="1" applyAlignment="1">
      <alignment horizontal="center" vertical="center" wrapText="1"/>
    </xf>
    <xf numFmtId="0" fontId="87" fillId="35" borderId="22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0" fillId="34" borderId="42" xfId="0" applyFont="1" applyFill="1" applyBorder="1" applyAlignment="1">
      <alignment horizontal="center" vertical="center" wrapText="1"/>
    </xf>
    <xf numFmtId="0" fontId="90" fillId="35" borderId="43" xfId="0" applyFont="1" applyFill="1" applyBorder="1" applyAlignment="1">
      <alignment horizontal="center" vertical="center" wrapText="1"/>
    </xf>
    <xf numFmtId="0" fontId="90" fillId="36" borderId="43" xfId="0" applyFont="1" applyFill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 wrapText="1"/>
    </xf>
    <xf numFmtId="17" fontId="63" fillId="37" borderId="45" xfId="0" applyNumberFormat="1" applyFont="1" applyFill="1" applyBorder="1" applyAlignment="1" quotePrefix="1">
      <alignment horizontal="center" vertical="center" wrapText="1"/>
    </xf>
    <xf numFmtId="17" fontId="63" fillId="37" borderId="46" xfId="0" applyNumberFormat="1" applyFont="1" applyFill="1" applyBorder="1" applyAlignment="1" quotePrefix="1">
      <alignment horizontal="center" vertical="center" wrapText="1"/>
    </xf>
    <xf numFmtId="17" fontId="63" fillId="37" borderId="47" xfId="0" applyNumberFormat="1" applyFont="1" applyFill="1" applyBorder="1" applyAlignment="1" quotePrefix="1">
      <alignment horizontal="center" vertical="center" wrapText="1"/>
    </xf>
    <xf numFmtId="0" fontId="93" fillId="34" borderId="48" xfId="0" applyFont="1" applyFill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9" fontId="94" fillId="0" borderId="50" xfId="0" applyNumberFormat="1" applyFont="1" applyBorder="1" applyAlignment="1">
      <alignment horizontal="center" vertical="center"/>
    </xf>
    <xf numFmtId="0" fontId="93" fillId="34" borderId="51" xfId="0" applyFont="1" applyFill="1" applyBorder="1" applyAlignment="1">
      <alignment horizontal="center" vertical="center"/>
    </xf>
    <xf numFmtId="0" fontId="93" fillId="35" borderId="52" xfId="0" applyFont="1" applyFill="1" applyBorder="1" applyAlignment="1">
      <alignment horizontal="center" vertical="center"/>
    </xf>
    <xf numFmtId="0" fontId="93" fillId="36" borderId="52" xfId="0" applyFont="1" applyFill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9" fontId="94" fillId="0" borderId="50" xfId="475" applyFont="1" applyBorder="1" applyAlignment="1">
      <alignment horizontal="center" vertical="center"/>
    </xf>
    <xf numFmtId="9" fontId="93" fillId="34" borderId="54" xfId="475" applyFont="1" applyFill="1" applyBorder="1" applyAlignment="1">
      <alignment horizontal="center" vertical="center"/>
    </xf>
    <xf numFmtId="9" fontId="93" fillId="35" borderId="12" xfId="475" applyFont="1" applyFill="1" applyBorder="1" applyAlignment="1">
      <alignment horizontal="center" vertical="center"/>
    </xf>
    <xf numFmtId="9" fontId="93" fillId="36" borderId="12" xfId="475" applyFont="1" applyFill="1" applyBorder="1" applyAlignment="1">
      <alignment horizontal="center" vertical="center"/>
    </xf>
    <xf numFmtId="9" fontId="94" fillId="0" borderId="15" xfId="475" applyFont="1" applyBorder="1" applyAlignment="1">
      <alignment horizontal="center" vertical="center"/>
    </xf>
    <xf numFmtId="10" fontId="93" fillId="35" borderId="55" xfId="475" applyNumberFormat="1" applyFont="1" applyFill="1" applyBorder="1" applyAlignment="1">
      <alignment horizontal="center" vertical="center"/>
    </xf>
    <xf numFmtId="17" fontId="80" fillId="37" borderId="20" xfId="0" applyNumberFormat="1" applyFont="1" applyFill="1" applyBorder="1" applyAlignment="1" quotePrefix="1">
      <alignment vertical="center" wrapText="1"/>
    </xf>
    <xf numFmtId="17" fontId="80" fillId="37" borderId="56" xfId="0" applyNumberFormat="1" applyFont="1" applyFill="1" applyBorder="1" applyAlignment="1" quotePrefix="1">
      <alignment vertical="center" wrapText="1"/>
    </xf>
    <xf numFmtId="17" fontId="80" fillId="37" borderId="56" xfId="0" applyNumberFormat="1" applyFont="1" applyFill="1" applyBorder="1" applyAlignment="1" quotePrefix="1">
      <alignment vertical="center"/>
    </xf>
    <xf numFmtId="10" fontId="93" fillId="34" borderId="57" xfId="475" applyNumberFormat="1" applyFont="1" applyFill="1" applyBorder="1" applyAlignment="1">
      <alignment horizontal="center" vertical="center"/>
    </xf>
    <xf numFmtId="10" fontId="93" fillId="36" borderId="55" xfId="475" applyNumberFormat="1" applyFont="1" applyFill="1" applyBorder="1" applyAlignment="1">
      <alignment horizontal="center" vertical="center"/>
    </xf>
    <xf numFmtId="10" fontId="93" fillId="34" borderId="54" xfId="475" applyNumberFormat="1" applyFont="1" applyFill="1" applyBorder="1" applyAlignment="1">
      <alignment horizontal="center" vertical="center"/>
    </xf>
    <xf numFmtId="10" fontId="93" fillId="35" borderId="12" xfId="475" applyNumberFormat="1" applyFont="1" applyFill="1" applyBorder="1" applyAlignment="1">
      <alignment horizontal="center" vertical="center"/>
    </xf>
    <xf numFmtId="10" fontId="93" fillId="36" borderId="12" xfId="475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top" wrapText="1"/>
    </xf>
    <xf numFmtId="1" fontId="91" fillId="0" borderId="0" xfId="0" applyNumberFormat="1" applyFont="1" applyBorder="1" applyAlignment="1">
      <alignment horizontal="center" vertical="top" wrapText="1"/>
    </xf>
    <xf numFmtId="10" fontId="91" fillId="0" borderId="29" xfId="475" applyNumberFormat="1" applyFont="1" applyBorder="1" applyAlignment="1">
      <alignment horizontal="center" vertical="top" wrapText="1"/>
    </xf>
    <xf numFmtId="10" fontId="91" fillId="0" borderId="30" xfId="475" applyNumberFormat="1" applyFont="1" applyBorder="1" applyAlignment="1">
      <alignment horizontal="center" vertical="top" wrapText="1"/>
    </xf>
    <xf numFmtId="10" fontId="91" fillId="0" borderId="31" xfId="475" applyNumberFormat="1" applyFont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top" wrapText="1"/>
    </xf>
    <xf numFmtId="10" fontId="91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0" fontId="91" fillId="0" borderId="0" xfId="475" applyNumberFormat="1" applyFont="1" applyBorder="1" applyAlignment="1">
      <alignment horizontal="center" vertical="top" wrapText="1"/>
    </xf>
    <xf numFmtId="0" fontId="44" fillId="4" borderId="32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78" fillId="38" borderId="32" xfId="0" applyFont="1" applyFill="1" applyBorder="1" applyAlignment="1">
      <alignment horizontal="center" vertical="center" wrapText="1"/>
    </xf>
    <xf numFmtId="0" fontId="78" fillId="38" borderId="33" xfId="0" applyFont="1" applyFill="1" applyBorder="1" applyAlignment="1">
      <alignment horizontal="center" vertical="center" wrapText="1"/>
    </xf>
    <xf numFmtId="10" fontId="78" fillId="34" borderId="0" xfId="475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96" fillId="39" borderId="16" xfId="0" applyFont="1" applyFill="1" applyBorder="1" applyAlignment="1">
      <alignment/>
    </xf>
    <xf numFmtId="0" fontId="0" fillId="39" borderId="35" xfId="0" applyFill="1" applyBorder="1" applyAlignment="1">
      <alignment horizontal="center"/>
    </xf>
    <xf numFmtId="0" fontId="0" fillId="39" borderId="35" xfId="0" applyFill="1" applyBorder="1" applyAlignment="1">
      <alignment/>
    </xf>
    <xf numFmtId="0" fontId="80" fillId="39" borderId="35" xfId="0" applyFont="1" applyFill="1" applyBorder="1" applyAlignment="1">
      <alignment/>
    </xf>
    <xf numFmtId="0" fontId="80" fillId="39" borderId="36" xfId="0" applyFont="1" applyFill="1" applyBorder="1" applyAlignment="1">
      <alignment/>
    </xf>
    <xf numFmtId="49" fontId="63" fillId="39" borderId="18" xfId="0" applyNumberFormat="1" applyFont="1" applyFill="1" applyBorder="1" applyAlignment="1">
      <alignment/>
    </xf>
    <xf numFmtId="0" fontId="0" fillId="39" borderId="38" xfId="0" applyFill="1" applyBorder="1" applyAlignment="1">
      <alignment horizontal="center"/>
    </xf>
    <xf numFmtId="0" fontId="0" fillId="39" borderId="38" xfId="0" applyFill="1" applyBorder="1" applyAlignment="1">
      <alignment/>
    </xf>
    <xf numFmtId="49" fontId="63" fillId="39" borderId="38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35" xfId="0" applyNumberFormat="1" applyFont="1" applyFill="1" applyBorder="1" applyAlignment="1">
      <alignment/>
    </xf>
    <xf numFmtId="0" fontId="88" fillId="34" borderId="35" xfId="375" applyFont="1" applyFill="1" applyBorder="1" applyAlignment="1">
      <alignment horizontal="center"/>
      <protection/>
    </xf>
    <xf numFmtId="10" fontId="88" fillId="34" borderId="35" xfId="375" applyNumberFormat="1" applyFont="1" applyFill="1" applyBorder="1" applyAlignment="1">
      <alignment horizontal="center"/>
      <protection/>
    </xf>
    <xf numFmtId="10" fontId="88" fillId="34" borderId="36" xfId="375" applyNumberFormat="1" applyFont="1" applyFill="1" applyBorder="1" applyAlignment="1">
      <alignment horizontal="center"/>
      <protection/>
    </xf>
    <xf numFmtId="0" fontId="88" fillId="34" borderId="0" xfId="375" applyFont="1" applyFill="1" applyBorder="1" applyAlignment="1">
      <alignment horizontal="center"/>
      <protection/>
    </xf>
    <xf numFmtId="10" fontId="88" fillId="34" borderId="0" xfId="375" applyNumberFormat="1" applyFont="1" applyFill="1" applyBorder="1" applyAlignment="1">
      <alignment horizontal="center"/>
      <protection/>
    </xf>
    <xf numFmtId="10" fontId="88" fillId="34" borderId="37" xfId="375" applyNumberFormat="1" applyFont="1" applyFill="1" applyBorder="1" applyAlignment="1">
      <alignment horizontal="center"/>
      <protection/>
    </xf>
    <xf numFmtId="0" fontId="88" fillId="34" borderId="18" xfId="375" applyFont="1" applyFill="1" applyBorder="1" applyAlignment="1">
      <alignment horizontal="center"/>
      <protection/>
    </xf>
    <xf numFmtId="0" fontId="88" fillId="34" borderId="38" xfId="375" applyFont="1" applyFill="1" applyBorder="1" applyAlignment="1">
      <alignment horizontal="center"/>
      <protection/>
    </xf>
    <xf numFmtId="10" fontId="88" fillId="34" borderId="38" xfId="375" applyNumberFormat="1" applyFont="1" applyFill="1" applyBorder="1" applyAlignment="1">
      <alignment horizontal="center"/>
      <protection/>
    </xf>
    <xf numFmtId="10" fontId="88" fillId="34" borderId="39" xfId="375" applyNumberFormat="1" applyFont="1" applyFill="1" applyBorder="1" applyAlignment="1">
      <alignment horizontal="center"/>
      <protection/>
    </xf>
    <xf numFmtId="0" fontId="88" fillId="35" borderId="34" xfId="375" applyFont="1" applyFill="1" applyBorder="1" applyAlignment="1">
      <alignment horizontal="center"/>
      <protection/>
    </xf>
    <xf numFmtId="0" fontId="88" fillId="35" borderId="0" xfId="375" applyFont="1" applyFill="1" applyBorder="1" applyAlignment="1">
      <alignment horizontal="center"/>
      <protection/>
    </xf>
    <xf numFmtId="10" fontId="88" fillId="35" borderId="0" xfId="375" applyNumberFormat="1" applyFont="1" applyFill="1" applyBorder="1" applyAlignment="1">
      <alignment horizontal="center"/>
      <protection/>
    </xf>
    <xf numFmtId="10" fontId="88" fillId="35" borderId="37" xfId="375" applyNumberFormat="1" applyFont="1" applyFill="1" applyBorder="1" applyAlignment="1">
      <alignment horizontal="center"/>
      <protection/>
    </xf>
    <xf numFmtId="0" fontId="88" fillId="36" borderId="34" xfId="375" applyFont="1" applyFill="1" applyBorder="1" applyAlignment="1">
      <alignment horizontal="center"/>
      <protection/>
    </xf>
    <xf numFmtId="0" fontId="88" fillId="36" borderId="0" xfId="375" applyFont="1" applyFill="1" applyBorder="1" applyAlignment="1">
      <alignment horizontal="center"/>
      <protection/>
    </xf>
    <xf numFmtId="10" fontId="88" fillId="36" borderId="0" xfId="375" applyNumberFormat="1" applyFont="1" applyFill="1" applyBorder="1" applyAlignment="1">
      <alignment horizontal="center"/>
      <protection/>
    </xf>
    <xf numFmtId="10" fontId="88" fillId="36" borderId="37" xfId="375" applyNumberFormat="1" applyFont="1" applyFill="1" applyBorder="1" applyAlignment="1">
      <alignment horizontal="center"/>
      <protection/>
    </xf>
    <xf numFmtId="0" fontId="0" fillId="34" borderId="35" xfId="0" applyFont="1" applyFill="1" applyBorder="1" applyAlignment="1">
      <alignment horizontal="center"/>
    </xf>
    <xf numFmtId="10" fontId="0" fillId="34" borderId="35" xfId="0" applyNumberFormat="1" applyFont="1" applyFill="1" applyBorder="1" applyAlignment="1">
      <alignment horizontal="center"/>
    </xf>
    <xf numFmtId="10" fontId="0" fillId="34" borderId="36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0" fontId="0" fillId="34" borderId="0" xfId="0" applyNumberFormat="1" applyFont="1" applyFill="1" applyBorder="1" applyAlignment="1">
      <alignment horizontal="center"/>
    </xf>
    <xf numFmtId="10" fontId="0" fillId="34" borderId="37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10" fontId="0" fillId="34" borderId="38" xfId="0" applyNumberFormat="1" applyFont="1" applyFill="1" applyBorder="1" applyAlignment="1">
      <alignment horizontal="center"/>
    </xf>
    <xf numFmtId="10" fontId="0" fillId="34" borderId="39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0" fontId="0" fillId="35" borderId="0" xfId="0" applyNumberFormat="1" applyFont="1" applyFill="1" applyBorder="1" applyAlignment="1">
      <alignment horizontal="center"/>
    </xf>
    <xf numFmtId="10" fontId="0" fillId="35" borderId="3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97" fillId="39" borderId="21" xfId="375" applyFont="1" applyFill="1" applyBorder="1" applyAlignment="1">
      <alignment horizontal="center" vertical="center" wrapText="1"/>
      <protection/>
    </xf>
    <xf numFmtId="0" fontId="97" fillId="0" borderId="0" xfId="375" applyFont="1" applyFill="1" applyBorder="1" applyAlignment="1">
      <alignment horizontal="center" vertical="center" wrapText="1"/>
      <protection/>
    </xf>
    <xf numFmtId="0" fontId="82" fillId="33" borderId="0" xfId="375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6" borderId="34" xfId="0" applyFill="1" applyBorder="1" applyAlignment="1">
      <alignment horizontal="center"/>
    </xf>
    <xf numFmtId="0" fontId="97" fillId="39" borderId="17" xfId="375" applyFont="1" applyFill="1" applyBorder="1" applyAlignment="1">
      <alignment horizontal="center" vertical="center" wrapText="1"/>
      <protection/>
    </xf>
    <xf numFmtId="17" fontId="63" fillId="37" borderId="58" xfId="0" applyNumberFormat="1" applyFont="1" applyFill="1" applyBorder="1" applyAlignment="1" quotePrefix="1">
      <alignment horizontal="center" vertical="center" wrapText="1"/>
    </xf>
    <xf numFmtId="10" fontId="93" fillId="34" borderId="59" xfId="475" applyNumberFormat="1" applyFont="1" applyFill="1" applyBorder="1" applyAlignment="1">
      <alignment horizontal="center" vertical="center"/>
    </xf>
    <xf numFmtId="10" fontId="93" fillId="35" borderId="60" xfId="475" applyNumberFormat="1" applyFont="1" applyFill="1" applyBorder="1" applyAlignment="1">
      <alignment horizontal="center" vertical="center"/>
    </xf>
    <xf numFmtId="10" fontId="93" fillId="36" borderId="60" xfId="475" applyNumberFormat="1" applyFont="1" applyFill="1" applyBorder="1" applyAlignment="1">
      <alignment horizontal="center" vertical="center"/>
    </xf>
    <xf numFmtId="9" fontId="94" fillId="0" borderId="61" xfId="475" applyFont="1" applyBorder="1" applyAlignment="1">
      <alignment horizontal="center" vertical="center"/>
    </xf>
    <xf numFmtId="17" fontId="63" fillId="37" borderId="62" xfId="0" applyNumberFormat="1" applyFont="1" applyFill="1" applyBorder="1" applyAlignment="1" quotePrefix="1">
      <alignment horizontal="center" vertical="center" wrapText="1"/>
    </xf>
    <xf numFmtId="0" fontId="93" fillId="34" borderId="63" xfId="0" applyFont="1" applyFill="1" applyBorder="1" applyAlignment="1">
      <alignment horizontal="center" vertical="center"/>
    </xf>
    <xf numFmtId="1" fontId="93" fillId="35" borderId="22" xfId="475" applyNumberFormat="1" applyFont="1" applyFill="1" applyBorder="1" applyAlignment="1">
      <alignment horizontal="center" vertical="center"/>
    </xf>
    <xf numFmtId="0" fontId="93" fillId="36" borderId="22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17" fontId="63" fillId="37" borderId="64" xfId="0" applyNumberFormat="1" applyFont="1" applyFill="1" applyBorder="1" applyAlignment="1" quotePrefix="1">
      <alignment horizontal="center" vertical="center" wrapText="1"/>
    </xf>
    <xf numFmtId="17" fontId="63" fillId="37" borderId="65" xfId="0" applyNumberFormat="1" applyFont="1" applyFill="1" applyBorder="1" applyAlignment="1" quotePrefix="1">
      <alignment horizontal="center" vertical="center" wrapText="1"/>
    </xf>
    <xf numFmtId="10" fontId="93" fillId="34" borderId="48" xfId="0" applyNumberFormat="1" applyFont="1" applyFill="1" applyBorder="1" applyAlignment="1">
      <alignment horizontal="center" vertical="center"/>
    </xf>
    <xf numFmtId="10" fontId="93" fillId="35" borderId="10" xfId="0" applyNumberFormat="1" applyFont="1" applyFill="1" applyBorder="1" applyAlignment="1">
      <alignment horizontal="center" vertical="center"/>
    </xf>
    <xf numFmtId="10" fontId="93" fillId="36" borderId="10" xfId="0" applyNumberFormat="1" applyFont="1" applyFill="1" applyBorder="1" applyAlignment="1">
      <alignment horizontal="center" vertical="center"/>
    </xf>
    <xf numFmtId="17" fontId="98" fillId="39" borderId="66" xfId="0" applyNumberFormat="1" applyFont="1" applyFill="1" applyBorder="1" applyAlignment="1" quotePrefix="1">
      <alignment horizontal="center" vertical="center" wrapText="1"/>
    </xf>
    <xf numFmtId="17" fontId="98" fillId="39" borderId="67" xfId="0" applyNumberFormat="1" applyFont="1" applyFill="1" applyBorder="1" applyAlignment="1" quotePrefix="1">
      <alignment horizontal="center" vertical="center" wrapText="1"/>
    </xf>
    <xf numFmtId="17" fontId="98" fillId="39" borderId="68" xfId="0" applyNumberFormat="1" applyFont="1" applyFill="1" applyBorder="1" applyAlignment="1" quotePrefix="1">
      <alignment horizontal="center" vertical="center" wrapText="1"/>
    </xf>
    <xf numFmtId="17" fontId="98" fillId="39" borderId="67" xfId="0" applyNumberFormat="1" applyFont="1" applyFill="1" applyBorder="1" applyAlignment="1" quotePrefix="1">
      <alignment horizontal="center" vertic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9" fillId="39" borderId="48" xfId="0" applyFont="1" applyFill="1" applyBorder="1" applyAlignment="1">
      <alignment horizontal="center"/>
    </xf>
    <xf numFmtId="0" fontId="99" fillId="39" borderId="69" xfId="0" applyFont="1" applyFill="1" applyBorder="1" applyAlignment="1">
      <alignment horizontal="center"/>
    </xf>
    <xf numFmtId="0" fontId="99" fillId="39" borderId="5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91" fontId="0" fillId="0" borderId="0" xfId="0" applyNumberFormat="1" applyAlignment="1">
      <alignment/>
    </xf>
    <xf numFmtId="0" fontId="71" fillId="36" borderId="34" xfId="375" applyFill="1" applyBorder="1" applyAlignment="1">
      <alignment horizontal="center"/>
      <protection/>
    </xf>
    <xf numFmtId="0" fontId="95" fillId="33" borderId="0" xfId="375" applyFont="1" applyFill="1" applyAlignment="1">
      <alignment horizontal="center"/>
      <protection/>
    </xf>
    <xf numFmtId="0" fontId="100" fillId="0" borderId="0" xfId="375" applyFont="1" applyFill="1" applyBorder="1" applyAlignment="1">
      <alignment horizontal="center"/>
      <protection/>
    </xf>
    <xf numFmtId="10" fontId="0" fillId="36" borderId="37" xfId="216" applyNumberFormat="1" applyFill="1" applyBorder="1" applyAlignment="1">
      <alignment horizontal="center"/>
      <protection/>
    </xf>
    <xf numFmtId="10" fontId="0" fillId="36" borderId="0" xfId="216" applyNumberFormat="1" applyFill="1" applyBorder="1" applyAlignment="1">
      <alignment horizontal="center"/>
      <protection/>
    </xf>
    <xf numFmtId="0" fontId="0" fillId="36" borderId="0" xfId="216" applyFill="1" applyBorder="1" applyAlignment="1">
      <alignment horizontal="center"/>
      <protection/>
    </xf>
    <xf numFmtId="0" fontId="0" fillId="34" borderId="35" xfId="216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10" fontId="0" fillId="34" borderId="36" xfId="216" applyNumberFormat="1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7" xfId="216" applyNumberFormat="1" applyFill="1" applyBorder="1" applyAlignment="1">
      <alignment horizontal="center"/>
      <protection/>
    </xf>
    <xf numFmtId="0" fontId="97" fillId="39" borderId="21" xfId="375" applyFont="1" applyFill="1" applyBorder="1" applyAlignment="1">
      <alignment horizontal="center" vertical="center" wrapText="1"/>
      <protection/>
    </xf>
    <xf numFmtId="0" fontId="0" fillId="34" borderId="38" xfId="216" applyFill="1" applyBorder="1" applyAlignment="1">
      <alignment horizontal="center"/>
      <protection/>
    </xf>
    <xf numFmtId="10" fontId="0" fillId="34" borderId="38" xfId="216" applyNumberFormat="1" applyFill="1" applyBorder="1" applyAlignment="1">
      <alignment horizontal="center"/>
      <protection/>
    </xf>
    <xf numFmtId="10" fontId="0" fillId="34" borderId="39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7" xfId="216" applyNumberFormat="1" applyFill="1" applyBorder="1" applyAlignment="1">
      <alignment horizontal="center"/>
      <protection/>
    </xf>
    <xf numFmtId="0" fontId="95" fillId="33" borderId="0" xfId="0" applyFont="1" applyFill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3" fillId="0" borderId="0" xfId="0" applyFont="1" applyFill="1" applyAlignment="1">
      <alignment/>
    </xf>
    <xf numFmtId="0" fontId="60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8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38" xfId="0" applyFill="1" applyBorder="1" applyAlignment="1">
      <alignment horizontal="center"/>
    </xf>
    <xf numFmtId="10" fontId="0" fillId="36" borderId="38" xfId="0" applyNumberFormat="1" applyFill="1" applyBorder="1" applyAlignment="1">
      <alignment horizontal="center"/>
    </xf>
    <xf numFmtId="10" fontId="0" fillId="36" borderId="39" xfId="0" applyNumberForma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10" fontId="0" fillId="36" borderId="37" xfId="0" applyNumberFormat="1" applyFill="1" applyBorder="1" applyAlignment="1">
      <alignment horizontal="center"/>
    </xf>
    <xf numFmtId="0" fontId="63" fillId="39" borderId="36" xfId="230" applyFont="1" applyFill="1" applyBorder="1" applyAlignment="1">
      <alignment horizontal="center" vertical="center" wrapText="1"/>
      <protection/>
    </xf>
    <xf numFmtId="0" fontId="63" fillId="39" borderId="35" xfId="230" applyFont="1" applyFill="1" applyBorder="1" applyAlignment="1">
      <alignment horizontal="center" vertical="center" wrapText="1"/>
      <protection/>
    </xf>
    <xf numFmtId="49" fontId="83" fillId="39" borderId="35" xfId="230" applyNumberFormat="1" applyFont="1" applyFill="1" applyBorder="1" applyAlignment="1">
      <alignment horizontal="center" vertical="center" textRotation="90"/>
      <protection/>
    </xf>
    <xf numFmtId="9" fontId="94" fillId="0" borderId="70" xfId="475" applyFont="1" applyBorder="1" applyAlignment="1">
      <alignment horizontal="center" vertical="center"/>
    </xf>
    <xf numFmtId="17" fontId="80" fillId="37" borderId="71" xfId="0" applyNumberFormat="1" applyFont="1" applyFill="1" applyBorder="1" applyAlignment="1">
      <alignment vertical="center"/>
    </xf>
    <xf numFmtId="10" fontId="93" fillId="34" borderId="11" xfId="475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/>
    </xf>
    <xf numFmtId="10" fontId="93" fillId="35" borderId="11" xfId="475" applyNumberFormat="1" applyFont="1" applyFill="1" applyBorder="1" applyAlignment="1">
      <alignment horizontal="center" vertical="center"/>
    </xf>
    <xf numFmtId="10" fontId="93" fillId="36" borderId="11" xfId="475" applyNumberFormat="1" applyFont="1" applyFill="1" applyBorder="1" applyAlignment="1">
      <alignment horizontal="center" vertical="center"/>
    </xf>
    <xf numFmtId="0" fontId="80" fillId="39" borderId="21" xfId="0" applyFont="1" applyFill="1" applyBorder="1" applyAlignment="1">
      <alignment/>
    </xf>
    <xf numFmtId="0" fontId="80" fillId="39" borderId="35" xfId="0" applyFont="1" applyFill="1" applyBorder="1" applyAlignment="1">
      <alignment horizontal="center"/>
    </xf>
    <xf numFmtId="49" fontId="63" fillId="39" borderId="38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4" borderId="0" xfId="216" applyFont="1" applyFill="1" applyBorder="1" applyAlignment="1">
      <alignment horizontal="center"/>
      <protection/>
    </xf>
    <xf numFmtId="0" fontId="0" fillId="35" borderId="0" xfId="216" applyFont="1" applyFill="1" applyBorder="1" applyAlignment="1">
      <alignment horizontal="center"/>
      <protection/>
    </xf>
    <xf numFmtId="10" fontId="93" fillId="34" borderId="0" xfId="475" applyNumberFormat="1" applyFont="1" applyFill="1" applyBorder="1" applyAlignment="1">
      <alignment horizontal="center" vertical="center"/>
    </xf>
    <xf numFmtId="0" fontId="60" fillId="40" borderId="18" xfId="168" applyFont="1" applyFill="1" applyBorder="1" applyAlignment="1">
      <alignment horizontal="center"/>
      <protection/>
    </xf>
    <xf numFmtId="0" fontId="60" fillId="40" borderId="34" xfId="168" applyFont="1" applyFill="1" applyBorder="1" applyAlignment="1">
      <alignment horizontal="center"/>
      <protection/>
    </xf>
    <xf numFmtId="0" fontId="60" fillId="40" borderId="16" xfId="168" applyFont="1" applyFill="1" applyBorder="1" applyAlignment="1">
      <alignment horizontal="center"/>
      <protection/>
    </xf>
    <xf numFmtId="0" fontId="101" fillId="39" borderId="35" xfId="230" applyFont="1" applyFill="1" applyBorder="1" applyAlignment="1">
      <alignment horizontal="center" vertical="center" textRotation="90"/>
      <protection/>
    </xf>
    <xf numFmtId="0" fontId="0" fillId="36" borderId="0" xfId="228" applyFill="1" applyBorder="1" applyAlignment="1">
      <alignment horizontal="center"/>
      <protection/>
    </xf>
    <xf numFmtId="10" fontId="0" fillId="36" borderId="0" xfId="228" applyNumberFormat="1" applyFill="1" applyBorder="1" applyAlignment="1">
      <alignment horizontal="center"/>
      <protection/>
    </xf>
    <xf numFmtId="10" fontId="0" fillId="36" borderId="37" xfId="228" applyNumberFormat="1" applyFill="1" applyBorder="1" applyAlignment="1">
      <alignment horizontal="center"/>
      <protection/>
    </xf>
    <xf numFmtId="0" fontId="0" fillId="34" borderId="18" xfId="168" applyFill="1" applyBorder="1" applyAlignment="1">
      <alignment horizontal="center"/>
      <protection/>
    </xf>
    <xf numFmtId="0" fontId="98" fillId="39" borderId="35" xfId="230" applyFont="1" applyFill="1" applyBorder="1" applyAlignment="1">
      <alignment horizontal="center" vertical="center" textRotation="90"/>
      <protection/>
    </xf>
    <xf numFmtId="10" fontId="0" fillId="34" borderId="39" xfId="228" applyNumberFormat="1" applyFill="1" applyBorder="1" applyAlignment="1">
      <alignment horizontal="center"/>
      <protection/>
    </xf>
    <xf numFmtId="10" fontId="0" fillId="34" borderId="38" xfId="228" applyNumberFormat="1" applyFill="1" applyBorder="1" applyAlignment="1">
      <alignment horizontal="center"/>
      <protection/>
    </xf>
    <xf numFmtId="0" fontId="0" fillId="34" borderId="38" xfId="228" applyFill="1" applyBorder="1" applyAlignment="1">
      <alignment horizontal="center"/>
      <protection/>
    </xf>
    <xf numFmtId="0" fontId="97" fillId="39" borderId="17" xfId="375" applyFont="1" applyFill="1" applyBorder="1" applyAlignment="1">
      <alignment horizontal="center" vertical="center" wrapText="1"/>
      <protection/>
    </xf>
    <xf numFmtId="0" fontId="0" fillId="36" borderId="34" xfId="168" applyFill="1" applyBorder="1" applyAlignment="1">
      <alignment horizontal="center"/>
      <protection/>
    </xf>
    <xf numFmtId="0" fontId="0" fillId="34" borderId="0" xfId="228" applyFont="1" applyFill="1" applyBorder="1" applyAlignment="1">
      <alignment horizontal="center"/>
      <protection/>
    </xf>
    <xf numFmtId="0" fontId="0" fillId="34" borderId="16" xfId="168" applyFill="1" applyBorder="1" applyAlignment="1">
      <alignment horizontal="center"/>
      <protection/>
    </xf>
    <xf numFmtId="10" fontId="0" fillId="34" borderId="35" xfId="228" applyNumberFormat="1" applyFill="1" applyBorder="1" applyAlignment="1">
      <alignment horizontal="center"/>
      <protection/>
    </xf>
    <xf numFmtId="0" fontId="0" fillId="34" borderId="35" xfId="228" applyFill="1" applyBorder="1" applyAlignment="1">
      <alignment horizontal="center"/>
      <protection/>
    </xf>
    <xf numFmtId="10" fontId="0" fillId="34" borderId="36" xfId="228" applyNumberFormat="1" applyFill="1" applyBorder="1" applyAlignment="1">
      <alignment horizontal="center"/>
      <protection/>
    </xf>
    <xf numFmtId="0" fontId="0" fillId="35" borderId="34" xfId="168" applyFill="1" applyBorder="1" applyAlignment="1">
      <alignment horizontal="center"/>
      <protection/>
    </xf>
    <xf numFmtId="0" fontId="0" fillId="35" borderId="0" xfId="228" applyFill="1" applyBorder="1" applyAlignment="1">
      <alignment horizontal="center"/>
      <protection/>
    </xf>
    <xf numFmtId="10" fontId="0" fillId="35" borderId="0" xfId="228" applyNumberFormat="1" applyFill="1" applyBorder="1" applyAlignment="1">
      <alignment horizontal="center"/>
      <protection/>
    </xf>
    <xf numFmtId="10" fontId="0" fillId="35" borderId="37" xfId="228" applyNumberFormat="1" applyFill="1" applyBorder="1" applyAlignment="1">
      <alignment horizontal="center"/>
      <protection/>
    </xf>
    <xf numFmtId="0" fontId="0" fillId="34" borderId="34" xfId="168" applyFill="1" applyBorder="1" applyAlignment="1">
      <alignment horizontal="center"/>
      <protection/>
    </xf>
    <xf numFmtId="10" fontId="0" fillId="34" borderId="37" xfId="228" applyNumberFormat="1" applyFill="1" applyBorder="1" applyAlignment="1">
      <alignment horizontal="center"/>
      <protection/>
    </xf>
    <xf numFmtId="10" fontId="0" fillId="34" borderId="0" xfId="228" applyNumberFormat="1" applyFill="1" applyBorder="1" applyAlignment="1">
      <alignment horizontal="center"/>
      <protection/>
    </xf>
    <xf numFmtId="0" fontId="0" fillId="34" borderId="0" xfId="228" applyFill="1" applyBorder="1" applyAlignment="1">
      <alignment horizontal="center"/>
      <protection/>
    </xf>
    <xf numFmtId="0" fontId="0" fillId="41" borderId="35" xfId="0" applyFill="1" applyBorder="1" applyAlignment="1">
      <alignment horizontal="center"/>
    </xf>
    <xf numFmtId="10" fontId="0" fillId="41" borderId="35" xfId="0" applyNumberFormat="1" applyFill="1" applyBorder="1" applyAlignment="1">
      <alignment horizontal="center"/>
    </xf>
    <xf numFmtId="10" fontId="0" fillId="41" borderId="36" xfId="0" applyNumberForma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10" fontId="0" fillId="41" borderId="0" xfId="0" applyNumberFormat="1" applyFill="1" applyBorder="1" applyAlignment="1">
      <alignment horizontal="center"/>
    </xf>
    <xf numFmtId="10" fontId="0" fillId="41" borderId="37" xfId="0" applyNumberFormat="1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10" fontId="0" fillId="41" borderId="38" xfId="0" applyNumberFormat="1" applyFill="1" applyBorder="1" applyAlignment="1">
      <alignment horizontal="center"/>
    </xf>
    <xf numFmtId="10" fontId="0" fillId="41" borderId="39" xfId="0" applyNumberFormat="1" applyFill="1" applyBorder="1" applyAlignment="1">
      <alignment horizontal="center"/>
    </xf>
    <xf numFmtId="1" fontId="0" fillId="41" borderId="16" xfId="0" applyNumberFormat="1" applyFill="1" applyBorder="1" applyAlignment="1">
      <alignment horizontal="center"/>
    </xf>
    <xf numFmtId="1" fontId="0" fillId="41" borderId="34" xfId="0" applyNumberFormat="1" applyFill="1" applyBorder="1" applyAlignment="1">
      <alignment horizontal="center"/>
    </xf>
    <xf numFmtId="1" fontId="0" fillId="41" borderId="18" xfId="0" applyNumberFormat="1" applyFill="1" applyBorder="1" applyAlignment="1">
      <alignment horizontal="center"/>
    </xf>
    <xf numFmtId="1" fontId="0" fillId="41" borderId="20" xfId="0" applyNumberFormat="1" applyFill="1" applyBorder="1" applyAlignment="1">
      <alignment horizontal="center"/>
    </xf>
    <xf numFmtId="0" fontId="0" fillId="41" borderId="40" xfId="0" applyFill="1" applyBorder="1" applyAlignment="1">
      <alignment horizontal="center"/>
    </xf>
    <xf numFmtId="10" fontId="0" fillId="41" borderId="40" xfId="0" applyNumberFormat="1" applyFill="1" applyBorder="1" applyAlignment="1">
      <alignment horizontal="center"/>
    </xf>
    <xf numFmtId="10" fontId="0" fillId="41" borderId="14" xfId="0" applyNumberFormat="1" applyFill="1" applyBorder="1" applyAlignment="1">
      <alignment horizontal="center"/>
    </xf>
    <xf numFmtId="0" fontId="63" fillId="39" borderId="14" xfId="230" applyFont="1" applyFill="1" applyBorder="1" applyAlignment="1">
      <alignment horizontal="center" vertical="center" textRotation="90"/>
      <protection/>
    </xf>
    <xf numFmtId="0" fontId="60" fillId="39" borderId="17" xfId="0" applyFont="1" applyFill="1" applyBorder="1" applyAlignment="1">
      <alignment horizontal="center"/>
    </xf>
    <xf numFmtId="0" fontId="60" fillId="39" borderId="72" xfId="0" applyFont="1" applyFill="1" applyBorder="1" applyAlignment="1">
      <alignment horizontal="center"/>
    </xf>
    <xf numFmtId="0" fontId="60" fillId="39" borderId="19" xfId="0" applyFont="1" applyFill="1" applyBorder="1" applyAlignment="1">
      <alignment horizontal="center"/>
    </xf>
    <xf numFmtId="0" fontId="0" fillId="34" borderId="0" xfId="228" applyFont="1" applyFill="1" applyBorder="1" applyAlignment="1">
      <alignment horizontal="center"/>
      <protection/>
    </xf>
    <xf numFmtId="1" fontId="0" fillId="34" borderId="16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35" borderId="34" xfId="0" applyNumberFormat="1" applyFill="1" applyBorder="1" applyAlignment="1">
      <alignment horizontal="center"/>
    </xf>
    <xf numFmtId="1" fontId="0" fillId="35" borderId="18" xfId="0" applyNumberFormat="1" applyFill="1" applyBorder="1" applyAlignment="1">
      <alignment horizontal="center"/>
    </xf>
    <xf numFmtId="1" fontId="0" fillId="36" borderId="34" xfId="0" applyNumberFormat="1" applyFill="1" applyBorder="1" applyAlignment="1">
      <alignment horizontal="center"/>
    </xf>
    <xf numFmtId="0" fontId="82" fillId="34" borderId="16" xfId="375" applyFont="1" applyFill="1" applyBorder="1" applyAlignment="1">
      <alignment horizontal="center"/>
      <protection/>
    </xf>
    <xf numFmtId="0" fontId="82" fillId="9" borderId="34" xfId="375" applyFont="1" applyFill="1" applyBorder="1" applyAlignment="1">
      <alignment horizontal="center"/>
      <protection/>
    </xf>
    <xf numFmtId="0" fontId="82" fillId="36" borderId="34" xfId="375" applyFont="1" applyFill="1" applyBorder="1" applyAlignment="1">
      <alignment horizontal="center"/>
      <protection/>
    </xf>
    <xf numFmtId="0" fontId="82" fillId="9" borderId="0" xfId="216" applyFont="1" applyFill="1" applyBorder="1" applyAlignment="1">
      <alignment horizontal="center"/>
      <protection/>
    </xf>
    <xf numFmtId="10" fontId="82" fillId="9" borderId="0" xfId="216" applyNumberFormat="1" applyFont="1" applyFill="1" applyBorder="1" applyAlignment="1">
      <alignment horizontal="center"/>
      <protection/>
    </xf>
    <xf numFmtId="10" fontId="82" fillId="9" borderId="37" xfId="216" applyNumberFormat="1" applyFont="1" applyFill="1" applyBorder="1" applyAlignment="1">
      <alignment horizontal="center"/>
      <protection/>
    </xf>
    <xf numFmtId="10" fontId="82" fillId="36" borderId="37" xfId="216" applyNumberFormat="1" applyFont="1" applyFill="1" applyBorder="1" applyAlignment="1">
      <alignment horizontal="center"/>
      <protection/>
    </xf>
    <xf numFmtId="0" fontId="71" fillId="9" borderId="34" xfId="375" applyFill="1" applyBorder="1" applyAlignment="1">
      <alignment horizontal="center"/>
      <protection/>
    </xf>
    <xf numFmtId="0" fontId="0" fillId="9" borderId="0" xfId="216" applyFill="1" applyBorder="1" applyAlignment="1">
      <alignment horizontal="center"/>
      <protection/>
    </xf>
    <xf numFmtId="10" fontId="0" fillId="9" borderId="0" xfId="216" applyNumberFormat="1" applyFill="1" applyBorder="1" applyAlignment="1">
      <alignment horizontal="center"/>
      <protection/>
    </xf>
    <xf numFmtId="10" fontId="0" fillId="9" borderId="37" xfId="216" applyNumberFormat="1" applyFill="1" applyBorder="1" applyAlignment="1">
      <alignment horizontal="center"/>
      <protection/>
    </xf>
    <xf numFmtId="0" fontId="0" fillId="36" borderId="0" xfId="0" applyFont="1" applyFill="1" applyBorder="1" applyAlignment="1">
      <alignment horizontal="center"/>
    </xf>
    <xf numFmtId="10" fontId="0" fillId="36" borderId="0" xfId="0" applyNumberFormat="1" applyFont="1" applyFill="1" applyBorder="1" applyAlignment="1">
      <alignment horizontal="center"/>
    </xf>
    <xf numFmtId="10" fontId="0" fillId="36" borderId="37" xfId="0" applyNumberFormat="1" applyFont="1" applyFill="1" applyBorder="1" applyAlignment="1">
      <alignment horizontal="center"/>
    </xf>
    <xf numFmtId="1" fontId="0" fillId="36" borderId="18" xfId="0" applyNumberFormat="1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10" fontId="0" fillId="35" borderId="40" xfId="0" applyNumberFormat="1" applyFill="1" applyBorder="1" applyAlignment="1">
      <alignment horizontal="center"/>
    </xf>
    <xf numFmtId="10" fontId="0" fillId="35" borderId="14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102" fillId="0" borderId="10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60" xfId="0" applyFont="1" applyBorder="1" applyAlignment="1">
      <alignment horizontal="center" vertical="center"/>
    </xf>
    <xf numFmtId="10" fontId="102" fillId="0" borderId="49" xfId="475" applyNumberFormat="1" applyFont="1" applyBorder="1" applyAlignment="1">
      <alignment horizontal="center"/>
    </xf>
    <xf numFmtId="10" fontId="102" fillId="0" borderId="13" xfId="475" applyNumberFormat="1" applyFont="1" applyBorder="1" applyAlignment="1">
      <alignment horizontal="center"/>
    </xf>
    <xf numFmtId="10" fontId="102" fillId="0" borderId="15" xfId="475" applyNumberFormat="1" applyFont="1" applyBorder="1" applyAlignment="1">
      <alignment horizontal="center"/>
    </xf>
    <xf numFmtId="10" fontId="102" fillId="0" borderId="70" xfId="475" applyNumberFormat="1" applyFont="1" applyBorder="1" applyAlignment="1">
      <alignment horizontal="center"/>
    </xf>
    <xf numFmtId="0" fontId="102" fillId="34" borderId="10" xfId="0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/>
    </xf>
    <xf numFmtId="0" fontId="102" fillId="34" borderId="60" xfId="0" applyFont="1" applyFill="1" applyBorder="1" applyAlignment="1">
      <alignment horizontal="center" vertical="center"/>
    </xf>
    <xf numFmtId="0" fontId="102" fillId="35" borderId="10" xfId="0" applyFont="1" applyFill="1" applyBorder="1" applyAlignment="1">
      <alignment horizontal="center" vertical="center"/>
    </xf>
    <xf numFmtId="0" fontId="102" fillId="35" borderId="11" xfId="0" applyFont="1" applyFill="1" applyBorder="1" applyAlignment="1">
      <alignment horizontal="center" vertical="center"/>
    </xf>
    <xf numFmtId="0" fontId="102" fillId="35" borderId="60" xfId="0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2" fillId="36" borderId="11" xfId="0" applyFont="1" applyFill="1" applyBorder="1" applyAlignment="1">
      <alignment horizontal="center" vertical="center"/>
    </xf>
    <xf numFmtId="0" fontId="102" fillId="36" borderId="60" xfId="0" applyFont="1" applyFill="1" applyBorder="1" applyAlignment="1">
      <alignment horizontal="center" vertical="center"/>
    </xf>
    <xf numFmtId="17" fontId="98" fillId="39" borderId="66" xfId="0" applyNumberFormat="1" applyFont="1" applyFill="1" applyBorder="1" applyAlignment="1" quotePrefix="1">
      <alignment horizontal="center" vertical="center"/>
    </xf>
    <xf numFmtId="17" fontId="98" fillId="39" borderId="73" xfId="0" applyNumberFormat="1" applyFont="1" applyFill="1" applyBorder="1" applyAlignment="1" quotePrefix="1">
      <alignment horizontal="center" vertical="center" wrapText="1"/>
    </xf>
    <xf numFmtId="0" fontId="90" fillId="0" borderId="21" xfId="0" applyFont="1" applyBorder="1" applyAlignment="1">
      <alignment/>
    </xf>
    <xf numFmtId="17" fontId="98" fillId="39" borderId="74" xfId="0" applyNumberFormat="1" applyFont="1" applyFill="1" applyBorder="1" applyAlignment="1" quotePrefix="1">
      <alignment horizontal="center" vertical="center" wrapText="1"/>
    </xf>
    <xf numFmtId="0" fontId="102" fillId="34" borderId="75" xfId="0" applyFont="1" applyFill="1" applyBorder="1" applyAlignment="1">
      <alignment horizontal="center" vertical="center"/>
    </xf>
    <xf numFmtId="0" fontId="102" fillId="35" borderId="75" xfId="0" applyFont="1" applyFill="1" applyBorder="1" applyAlignment="1">
      <alignment horizontal="center" vertical="center"/>
    </xf>
    <xf numFmtId="0" fontId="102" fillId="36" borderId="75" xfId="0" applyFont="1" applyFill="1" applyBorder="1" applyAlignment="1">
      <alignment horizontal="center" vertical="center"/>
    </xf>
    <xf numFmtId="0" fontId="102" fillId="0" borderId="75" xfId="0" applyFont="1" applyBorder="1" applyAlignment="1">
      <alignment horizontal="center" vertical="center"/>
    </xf>
    <xf numFmtId="10" fontId="102" fillId="0" borderId="76" xfId="475" applyNumberFormat="1" applyFont="1" applyBorder="1" applyAlignment="1">
      <alignment horizontal="center"/>
    </xf>
    <xf numFmtId="0" fontId="82" fillId="7" borderId="69" xfId="0" applyFont="1" applyFill="1" applyBorder="1" applyAlignment="1">
      <alignment horizontal="center" vertical="top" wrapText="1"/>
    </xf>
    <xf numFmtId="10" fontId="103" fillId="7" borderId="54" xfId="0" applyNumberFormat="1" applyFont="1" applyFill="1" applyBorder="1" applyAlignment="1">
      <alignment horizontal="center" vertical="top" wrapText="1"/>
    </xf>
    <xf numFmtId="0" fontId="82" fillId="7" borderId="11" xfId="0" applyFont="1" applyFill="1" applyBorder="1" applyAlignment="1">
      <alignment horizontal="center" vertical="top" wrapText="1"/>
    </xf>
    <xf numFmtId="10" fontId="103" fillId="7" borderId="12" xfId="0" applyNumberFormat="1" applyFont="1" applyFill="1" applyBorder="1" applyAlignment="1">
      <alignment horizontal="center" vertical="top" wrapText="1"/>
    </xf>
    <xf numFmtId="0" fontId="82" fillId="7" borderId="13" xfId="0" applyFont="1" applyFill="1" applyBorder="1" applyAlignment="1">
      <alignment horizontal="center" vertical="top" wrapText="1"/>
    </xf>
    <xf numFmtId="10" fontId="103" fillId="7" borderId="15" xfId="0" applyNumberFormat="1" applyFont="1" applyFill="1" applyBorder="1" applyAlignment="1">
      <alignment horizontal="center" vertical="top" wrapText="1"/>
    </xf>
    <xf numFmtId="0" fontId="82" fillId="6" borderId="69" xfId="0" applyFont="1" applyFill="1" applyBorder="1" applyAlignment="1">
      <alignment horizontal="center" vertical="top" wrapText="1"/>
    </xf>
    <xf numFmtId="10" fontId="103" fillId="6" borderId="54" xfId="0" applyNumberFormat="1" applyFont="1" applyFill="1" applyBorder="1" applyAlignment="1">
      <alignment horizontal="center" vertical="top" wrapText="1"/>
    </xf>
    <xf numFmtId="0" fontId="82" fillId="6" borderId="11" xfId="0" applyFont="1" applyFill="1" applyBorder="1" applyAlignment="1">
      <alignment horizontal="center" vertical="top" wrapText="1"/>
    </xf>
    <xf numFmtId="10" fontId="103" fillId="6" borderId="12" xfId="0" applyNumberFormat="1" applyFont="1" applyFill="1" applyBorder="1" applyAlignment="1">
      <alignment horizontal="center" vertical="top" wrapText="1"/>
    </xf>
    <xf numFmtId="0" fontId="82" fillId="6" borderId="13" xfId="0" applyFont="1" applyFill="1" applyBorder="1" applyAlignment="1">
      <alignment horizontal="center" vertical="top" wrapText="1"/>
    </xf>
    <xf numFmtId="10" fontId="103" fillId="6" borderId="15" xfId="0" applyNumberFormat="1" applyFont="1" applyFill="1" applyBorder="1" applyAlignment="1">
      <alignment horizontal="center" vertical="top" wrapText="1"/>
    </xf>
    <xf numFmtId="0" fontId="98" fillId="39" borderId="77" xfId="0" applyFont="1" applyFill="1" applyBorder="1" applyAlignment="1">
      <alignment horizontal="center" vertical="center" wrapText="1"/>
    </xf>
    <xf numFmtId="0" fontId="98" fillId="39" borderId="78" xfId="0" applyFont="1" applyFill="1" applyBorder="1" applyAlignment="1">
      <alignment horizontal="center" vertical="center" wrapText="1"/>
    </xf>
    <xf numFmtId="0" fontId="98" fillId="39" borderId="79" xfId="0" applyFont="1" applyFill="1" applyBorder="1" applyAlignment="1">
      <alignment horizontal="center" vertical="center" wrapText="1"/>
    </xf>
    <xf numFmtId="0" fontId="82" fillId="7" borderId="67" xfId="0" applyFont="1" applyFill="1" applyBorder="1" applyAlignment="1">
      <alignment horizontal="center" vertical="top" wrapText="1"/>
    </xf>
    <xf numFmtId="10" fontId="103" fillId="7" borderId="68" xfId="0" applyNumberFormat="1" applyFont="1" applyFill="1" applyBorder="1" applyAlignment="1">
      <alignment horizontal="center" vertical="top" wrapText="1"/>
    </xf>
    <xf numFmtId="49" fontId="63" fillId="39" borderId="38" xfId="0" applyNumberFormat="1" applyFont="1" applyFill="1" applyBorder="1" applyAlignment="1">
      <alignment horizontal="right"/>
    </xf>
    <xf numFmtId="49" fontId="63" fillId="39" borderId="39" xfId="0" applyNumberFormat="1" applyFont="1" applyFill="1" applyBorder="1" applyAlignment="1">
      <alignment horizontal="right"/>
    </xf>
    <xf numFmtId="49" fontId="104" fillId="39" borderId="16" xfId="230" applyNumberFormat="1" applyFont="1" applyFill="1" applyBorder="1" applyAlignment="1">
      <alignment horizontal="center" vertical="center" textRotation="90"/>
      <protection/>
    </xf>
    <xf numFmtId="49" fontId="104" fillId="39" borderId="34" xfId="230" applyNumberFormat="1" applyFont="1" applyFill="1" applyBorder="1" applyAlignment="1">
      <alignment horizontal="center" vertical="center" textRotation="90"/>
      <protection/>
    </xf>
    <xf numFmtId="49" fontId="104" fillId="39" borderId="18" xfId="230" applyNumberFormat="1" applyFont="1" applyFill="1" applyBorder="1" applyAlignment="1">
      <alignment horizontal="center" vertical="center" textRotation="90"/>
      <protection/>
    </xf>
    <xf numFmtId="0" fontId="63" fillId="39" borderId="36" xfId="230" applyFont="1" applyFill="1" applyBorder="1" applyAlignment="1">
      <alignment horizontal="center" vertical="center" textRotation="90"/>
      <protection/>
    </xf>
    <xf numFmtId="0" fontId="63" fillId="39" borderId="37" xfId="230" applyFont="1" applyFill="1" applyBorder="1" applyAlignment="1">
      <alignment horizontal="center" vertical="center" textRotation="90"/>
      <protection/>
    </xf>
    <xf numFmtId="0" fontId="63" fillId="39" borderId="39" xfId="230" applyFont="1" applyFill="1" applyBorder="1" applyAlignment="1">
      <alignment horizontal="center" vertical="center" textRotation="90"/>
      <protection/>
    </xf>
    <xf numFmtId="0" fontId="63" fillId="40" borderId="36" xfId="230" applyFont="1" applyFill="1" applyBorder="1" applyAlignment="1">
      <alignment horizontal="center" vertical="center" textRotation="90" wrapText="1"/>
      <protection/>
    </xf>
    <xf numFmtId="0" fontId="63" fillId="40" borderId="37" xfId="230" applyFont="1" applyFill="1" applyBorder="1" applyAlignment="1">
      <alignment horizontal="center" vertical="center" textRotation="90" wrapText="1"/>
      <protection/>
    </xf>
    <xf numFmtId="0" fontId="63" fillId="40" borderId="39" xfId="230" applyFont="1" applyFill="1" applyBorder="1" applyAlignment="1">
      <alignment horizontal="center" vertical="center" textRotation="90" wrapText="1"/>
      <protection/>
    </xf>
    <xf numFmtId="0" fontId="100" fillId="39" borderId="20" xfId="375" applyFont="1" applyFill="1" applyBorder="1" applyAlignment="1">
      <alignment horizontal="center"/>
      <protection/>
    </xf>
    <xf numFmtId="0" fontId="100" fillId="39" borderId="40" xfId="375" applyFont="1" applyFill="1" applyBorder="1" applyAlignment="1">
      <alignment horizontal="center"/>
      <protection/>
    </xf>
    <xf numFmtId="0" fontId="100" fillId="39" borderId="14" xfId="375" applyFont="1" applyFill="1" applyBorder="1" applyAlignment="1">
      <alignment horizontal="center"/>
      <protection/>
    </xf>
    <xf numFmtId="0" fontId="83" fillId="39" borderId="0" xfId="0" applyFont="1" applyFill="1" applyAlignment="1">
      <alignment horizontal="left"/>
    </xf>
    <xf numFmtId="0" fontId="85" fillId="34" borderId="20" xfId="375" applyFont="1" applyFill="1" applyBorder="1" applyAlignment="1">
      <alignment horizontal="center"/>
      <protection/>
    </xf>
    <xf numFmtId="0" fontId="85" fillId="34" borderId="14" xfId="375" applyFont="1" applyFill="1" applyBorder="1" applyAlignment="1">
      <alignment horizontal="center"/>
      <protection/>
    </xf>
    <xf numFmtId="0" fontId="85" fillId="35" borderId="20" xfId="375" applyFont="1" applyFill="1" applyBorder="1" applyAlignment="1">
      <alignment horizontal="center"/>
      <protection/>
    </xf>
    <xf numFmtId="0" fontId="85" fillId="35" borderId="14" xfId="375" applyFont="1" applyFill="1" applyBorder="1" applyAlignment="1">
      <alignment horizontal="center"/>
      <protection/>
    </xf>
    <xf numFmtId="0" fontId="85" fillId="36" borderId="20" xfId="375" applyFont="1" applyFill="1" applyBorder="1" applyAlignment="1">
      <alignment horizontal="center"/>
      <protection/>
    </xf>
    <xf numFmtId="0" fontId="85" fillId="36" borderId="14" xfId="375" applyFont="1" applyFill="1" applyBorder="1" applyAlignment="1">
      <alignment horizontal="center"/>
      <protection/>
    </xf>
    <xf numFmtId="0" fontId="85" fillId="9" borderId="20" xfId="375" applyFont="1" applyFill="1" applyBorder="1" applyAlignment="1">
      <alignment horizontal="center"/>
      <protection/>
    </xf>
    <xf numFmtId="0" fontId="85" fillId="9" borderId="14" xfId="375" applyFont="1" applyFill="1" applyBorder="1" applyAlignment="1">
      <alignment horizontal="center"/>
      <protection/>
    </xf>
    <xf numFmtId="0" fontId="85" fillId="34" borderId="16" xfId="375" applyFont="1" applyFill="1" applyBorder="1" applyAlignment="1">
      <alignment horizontal="center"/>
      <protection/>
    </xf>
    <xf numFmtId="0" fontId="85" fillId="34" borderId="36" xfId="375" applyFont="1" applyFill="1" applyBorder="1" applyAlignment="1">
      <alignment horizontal="center"/>
      <protection/>
    </xf>
    <xf numFmtId="0" fontId="85" fillId="33" borderId="20" xfId="375" applyFont="1" applyFill="1" applyBorder="1" applyAlignment="1">
      <alignment horizontal="center"/>
      <protection/>
    </xf>
    <xf numFmtId="0" fontId="85" fillId="33" borderId="14" xfId="375" applyFont="1" applyFill="1" applyBorder="1" applyAlignment="1">
      <alignment horizontal="center"/>
      <protection/>
    </xf>
    <xf numFmtId="0" fontId="96" fillId="39" borderId="0" xfId="0" applyFont="1" applyFill="1" applyAlignment="1">
      <alignment horizontal="center"/>
    </xf>
    <xf numFmtId="49" fontId="63" fillId="39" borderId="0" xfId="0" applyNumberFormat="1" applyFont="1" applyFill="1" applyAlignment="1">
      <alignment horizontal="center"/>
    </xf>
    <xf numFmtId="0" fontId="81" fillId="39" borderId="0" xfId="0" applyFont="1" applyFill="1" applyAlignment="1">
      <alignment horizontal="center"/>
    </xf>
    <xf numFmtId="0" fontId="60" fillId="39" borderId="0" xfId="0" applyFont="1" applyFill="1" applyAlignment="1">
      <alignment horizontal="center"/>
    </xf>
    <xf numFmtId="0" fontId="90" fillId="0" borderId="20" xfId="0" applyFont="1" applyBorder="1" applyAlignment="1">
      <alignment horizontal="center"/>
    </xf>
    <xf numFmtId="0" fontId="90" fillId="0" borderId="40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78" fillId="0" borderId="37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95" fillId="6" borderId="16" xfId="0" applyFont="1" applyFill="1" applyBorder="1" applyAlignment="1">
      <alignment horizontal="center" vertical="center" wrapText="1"/>
    </xf>
    <xf numFmtId="0" fontId="95" fillId="6" borderId="34" xfId="0" applyFont="1" applyFill="1" applyBorder="1" applyAlignment="1">
      <alignment horizontal="center" vertical="center" wrapText="1"/>
    </xf>
    <xf numFmtId="0" fontId="95" fillId="6" borderId="1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7" fontId="80" fillId="39" borderId="80" xfId="0" applyNumberFormat="1" applyFont="1" applyFill="1" applyBorder="1" applyAlignment="1" quotePrefix="1">
      <alignment horizontal="center" vertical="center" wrapText="1"/>
    </xf>
    <xf numFmtId="17" fontId="80" fillId="39" borderId="81" xfId="0" applyNumberFormat="1" applyFont="1" applyFill="1" applyBorder="1" applyAlignment="1" quotePrefix="1">
      <alignment horizontal="center" vertical="center" wrapText="1"/>
    </xf>
    <xf numFmtId="17" fontId="80" fillId="39" borderId="82" xfId="0" applyNumberFormat="1" applyFont="1" applyFill="1" applyBorder="1" applyAlignment="1" quotePrefix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95" fillId="38" borderId="16" xfId="0" applyFont="1" applyFill="1" applyBorder="1" applyAlignment="1">
      <alignment horizontal="center" vertical="center" wrapText="1"/>
    </xf>
    <xf numFmtId="0" fontId="95" fillId="38" borderId="34" xfId="0" applyFont="1" applyFill="1" applyBorder="1" applyAlignment="1">
      <alignment horizontal="center" vertical="center" wrapText="1"/>
    </xf>
    <xf numFmtId="0" fontId="95" fillId="38" borderId="18" xfId="0" applyFont="1" applyFill="1" applyBorder="1" applyAlignment="1">
      <alignment horizontal="center" vertical="center" wrapText="1"/>
    </xf>
    <xf numFmtId="17" fontId="80" fillId="39" borderId="83" xfId="0" applyNumberFormat="1" applyFont="1" applyFill="1" applyBorder="1" applyAlignment="1" quotePrefix="1">
      <alignment horizontal="center" vertical="center" wrapText="1"/>
    </xf>
    <xf numFmtId="17" fontId="80" fillId="39" borderId="84" xfId="0" applyNumberFormat="1" applyFont="1" applyFill="1" applyBorder="1" applyAlignment="1" quotePrefix="1">
      <alignment horizontal="center" vertical="center" wrapText="1"/>
    </xf>
    <xf numFmtId="17" fontId="80" fillId="39" borderId="85" xfId="0" applyNumberFormat="1" applyFont="1" applyFill="1" applyBorder="1" applyAlignment="1" quotePrefix="1">
      <alignment horizontal="center" vertical="center" wrapText="1"/>
    </xf>
    <xf numFmtId="17" fontId="80" fillId="39" borderId="86" xfId="0" applyNumberFormat="1" applyFont="1" applyFill="1" applyBorder="1" applyAlignment="1" quotePrefix="1">
      <alignment horizontal="center" vertical="center" wrapText="1"/>
    </xf>
    <xf numFmtId="17" fontId="80" fillId="39" borderId="80" xfId="0" applyNumberFormat="1" applyFont="1" applyFill="1" applyBorder="1" applyAlignment="1" quotePrefix="1">
      <alignment horizontal="center" vertical="center"/>
    </xf>
    <xf numFmtId="17" fontId="80" fillId="39" borderId="83" xfId="0" applyNumberFormat="1" applyFont="1" applyFill="1" applyBorder="1" applyAlignment="1" quotePrefix="1">
      <alignment horizontal="center" vertical="center"/>
    </xf>
    <xf numFmtId="0" fontId="86" fillId="39" borderId="0" xfId="0" applyFont="1" applyFill="1" applyAlignment="1">
      <alignment horizontal="center" vertical="center" wrapText="1"/>
    </xf>
    <xf numFmtId="0" fontId="92" fillId="34" borderId="20" xfId="0" applyFont="1" applyFill="1" applyBorder="1" applyAlignment="1">
      <alignment horizontal="center" vertical="center" wrapText="1"/>
    </xf>
    <xf numFmtId="0" fontId="92" fillId="34" borderId="40" xfId="0" applyFont="1" applyFill="1" applyBorder="1" applyAlignment="1">
      <alignment horizontal="center" vertical="center" wrapText="1"/>
    </xf>
    <xf numFmtId="0" fontId="92" fillId="34" borderId="14" xfId="0" applyFont="1" applyFill="1" applyBorder="1" applyAlignment="1">
      <alignment horizontal="center" vertical="center" wrapText="1"/>
    </xf>
    <xf numFmtId="0" fontId="92" fillId="35" borderId="20" xfId="0" applyFont="1" applyFill="1" applyBorder="1" applyAlignment="1">
      <alignment horizontal="center" vertical="center" wrapText="1"/>
    </xf>
    <xf numFmtId="0" fontId="92" fillId="35" borderId="40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92" fillId="36" borderId="20" xfId="0" applyFont="1" applyFill="1" applyBorder="1" applyAlignment="1">
      <alignment horizontal="center" vertical="center" wrapText="1"/>
    </xf>
    <xf numFmtId="0" fontId="92" fillId="36" borderId="40" xfId="0" applyFont="1" applyFill="1" applyBorder="1" applyAlignment="1">
      <alignment horizontal="center" vertical="center" wrapText="1"/>
    </xf>
    <xf numFmtId="0" fontId="92" fillId="36" borderId="14" xfId="0" applyFont="1" applyFill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82" fillId="7" borderId="66" xfId="0" applyFont="1" applyFill="1" applyBorder="1" applyAlignment="1">
      <alignment horizontal="center" vertical="center" wrapText="1"/>
    </xf>
    <xf numFmtId="0" fontId="82" fillId="7" borderId="10" xfId="0" applyFont="1" applyFill="1" applyBorder="1" applyAlignment="1">
      <alignment horizontal="center" vertical="center" wrapText="1"/>
    </xf>
    <xf numFmtId="0" fontId="82" fillId="7" borderId="49" xfId="0" applyFont="1" applyFill="1" applyBorder="1" applyAlignment="1">
      <alignment horizontal="center" vertical="center" wrapText="1"/>
    </xf>
    <xf numFmtId="0" fontId="90" fillId="0" borderId="87" xfId="0" applyFont="1" applyBorder="1" applyAlignment="1">
      <alignment horizontal="center"/>
    </xf>
    <xf numFmtId="0" fontId="90" fillId="0" borderId="88" xfId="0" applyFont="1" applyBorder="1" applyAlignment="1">
      <alignment horizontal="center"/>
    </xf>
    <xf numFmtId="0" fontId="90" fillId="0" borderId="89" xfId="0" applyFont="1" applyBorder="1" applyAlignment="1">
      <alignment horizontal="center"/>
    </xf>
    <xf numFmtId="0" fontId="82" fillId="6" borderId="48" xfId="0" applyFont="1" applyFill="1" applyBorder="1" applyAlignment="1">
      <alignment horizontal="center" vertical="center" wrapText="1"/>
    </xf>
    <xf numFmtId="0" fontId="82" fillId="6" borderId="10" xfId="0" applyFont="1" applyFill="1" applyBorder="1" applyAlignment="1">
      <alignment horizontal="center" vertical="center" wrapText="1"/>
    </xf>
    <xf numFmtId="0" fontId="82" fillId="6" borderId="49" xfId="0" applyFont="1" applyFill="1" applyBorder="1" applyAlignment="1">
      <alignment horizontal="center" vertical="center" wrapText="1"/>
    </xf>
    <xf numFmtId="0" fontId="82" fillId="7" borderId="48" xfId="0" applyFont="1" applyFill="1" applyBorder="1" applyAlignment="1">
      <alignment horizontal="center" vertical="center" wrapText="1"/>
    </xf>
    <xf numFmtId="0" fontId="0" fillId="35" borderId="0" xfId="228" applyFont="1" applyFill="1" applyBorder="1" applyAlignment="1">
      <alignment horizontal="center"/>
      <protection/>
    </xf>
    <xf numFmtId="0" fontId="0" fillId="34" borderId="0" xfId="228" applyFont="1" applyFill="1" applyBorder="1" applyAlignment="1">
      <alignment horizontal="center"/>
      <protection/>
    </xf>
    <xf numFmtId="0" fontId="0" fillId="35" borderId="0" xfId="216" applyFont="1" applyFill="1" applyBorder="1" applyAlignment="1">
      <alignment horizontal="center"/>
      <protection/>
    </xf>
  </cellXfs>
  <cellStyles count="4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Millares [0] 10" xfId="80"/>
    <cellStyle name="Millares [0] 2" xfId="81"/>
    <cellStyle name="Millares [0] 2 2" xfId="82"/>
    <cellStyle name="Millares [0] 3" xfId="83"/>
    <cellStyle name="Millares [0] 3 2" xfId="84"/>
    <cellStyle name="Millares [0] 4" xfId="85"/>
    <cellStyle name="Millares [0] 4 2" xfId="86"/>
    <cellStyle name="Millares [0] 5" xfId="87"/>
    <cellStyle name="Millares [0] 5 2" xfId="88"/>
    <cellStyle name="Millares [0] 6" xfId="89"/>
    <cellStyle name="Millares [0] 6 2" xfId="90"/>
    <cellStyle name="Millares [0] 7" xfId="91"/>
    <cellStyle name="Millares [0] 7 2" xfId="92"/>
    <cellStyle name="Millares [0] 8" xfId="93"/>
    <cellStyle name="Millares [0] 9" xfId="94"/>
    <cellStyle name="Millares 10" xfId="95"/>
    <cellStyle name="Millares 10 2" xfId="96"/>
    <cellStyle name="Millares 11" xfId="97"/>
    <cellStyle name="Millares 11 2" xfId="98"/>
    <cellStyle name="Millares 12" xfId="99"/>
    <cellStyle name="Millares 12 2" xfId="100"/>
    <cellStyle name="Millares 13" xfId="101"/>
    <cellStyle name="Millares 13 2" xfId="102"/>
    <cellStyle name="Millares 14" xfId="103"/>
    <cellStyle name="Millares 14 2" xfId="104"/>
    <cellStyle name="Millares 15" xfId="105"/>
    <cellStyle name="Millares 15 2" xfId="106"/>
    <cellStyle name="Millares 16" xfId="107"/>
    <cellStyle name="Millares 16 2" xfId="108"/>
    <cellStyle name="Millares 17" xfId="109"/>
    <cellStyle name="Millares 17 2" xfId="110"/>
    <cellStyle name="Millares 18" xfId="111"/>
    <cellStyle name="Millares 18 2" xfId="112"/>
    <cellStyle name="Millares 19" xfId="113"/>
    <cellStyle name="Millares 19 2" xfId="114"/>
    <cellStyle name="Millares 2" xfId="115"/>
    <cellStyle name="Millares 2 2" xfId="116"/>
    <cellStyle name="Millares 20" xfId="117"/>
    <cellStyle name="Millares 20 2" xfId="118"/>
    <cellStyle name="Millares 21" xfId="119"/>
    <cellStyle name="Millares 21 2" xfId="120"/>
    <cellStyle name="Millares 22" xfId="121"/>
    <cellStyle name="Millares 22 2" xfId="122"/>
    <cellStyle name="Millares 23" xfId="123"/>
    <cellStyle name="Millares 24" xfId="124"/>
    <cellStyle name="Millares 25" xfId="125"/>
    <cellStyle name="Millares 26" xfId="126"/>
    <cellStyle name="Millares 27" xfId="127"/>
    <cellStyle name="Millares 28" xfId="128"/>
    <cellStyle name="Millares 29" xfId="129"/>
    <cellStyle name="Millares 3" xfId="130"/>
    <cellStyle name="Millares 3 2" xfId="131"/>
    <cellStyle name="Millares 30" xfId="132"/>
    <cellStyle name="Millares 31" xfId="133"/>
    <cellStyle name="Millares 32" xfId="134"/>
    <cellStyle name="Millares 33" xfId="135"/>
    <cellStyle name="Millares 34" xfId="136"/>
    <cellStyle name="Millares 4" xfId="137"/>
    <cellStyle name="Millares 4 2" xfId="138"/>
    <cellStyle name="Millares 5" xfId="139"/>
    <cellStyle name="Millares 5 2" xfId="140"/>
    <cellStyle name="Millares 6" xfId="141"/>
    <cellStyle name="Millares 6 2" xfId="142"/>
    <cellStyle name="Millares 7" xfId="143"/>
    <cellStyle name="Millares 7 2" xfId="144"/>
    <cellStyle name="Millares 8" xfId="145"/>
    <cellStyle name="Millares 8 2" xfId="146"/>
    <cellStyle name="Millares 9" xfId="147"/>
    <cellStyle name="Millares 9 2" xfId="148"/>
    <cellStyle name="Currency" xfId="149"/>
    <cellStyle name="Currency [0]" xfId="150"/>
    <cellStyle name="Moneda 10" xfId="151"/>
    <cellStyle name="Moneda 2" xfId="152"/>
    <cellStyle name="Moneda 2 2" xfId="153"/>
    <cellStyle name="Moneda 3" xfId="154"/>
    <cellStyle name="Moneda 3 2" xfId="155"/>
    <cellStyle name="Moneda 4" xfId="156"/>
    <cellStyle name="Moneda 4 2" xfId="157"/>
    <cellStyle name="Moneda 5" xfId="158"/>
    <cellStyle name="Moneda 5 2" xfId="159"/>
    <cellStyle name="Moneda 6" xfId="160"/>
    <cellStyle name="Moneda 6 2" xfId="161"/>
    <cellStyle name="Moneda 7" xfId="162"/>
    <cellStyle name="Moneda 7 2" xfId="163"/>
    <cellStyle name="Moneda 8" xfId="164"/>
    <cellStyle name="Moneda 9" xfId="165"/>
    <cellStyle name="Neutral" xfId="166"/>
    <cellStyle name="Neutral 2" xfId="167"/>
    <cellStyle name="Normal 10" xfId="168"/>
    <cellStyle name="Normal 10 2" xfId="169"/>
    <cellStyle name="Normal 11" xfId="170"/>
    <cellStyle name="Normal 11 2" xfId="171"/>
    <cellStyle name="Normal 11 2 2" xfId="172"/>
    <cellStyle name="Normal 11 2 2 2" xfId="173"/>
    <cellStyle name="Normal 11 2 2 2 2" xfId="174"/>
    <cellStyle name="Normal 11 2 2 3" xfId="175"/>
    <cellStyle name="Normal 11 2 3" xfId="176"/>
    <cellStyle name="Normal 11 2 3 2" xfId="177"/>
    <cellStyle name="Normal 11 2 4" xfId="178"/>
    <cellStyle name="Normal 11 2 5" xfId="179"/>
    <cellStyle name="Normal 11 3" xfId="180"/>
    <cellStyle name="Normal 11 3 2" xfId="181"/>
    <cellStyle name="Normal 11 3 2 2" xfId="182"/>
    <cellStyle name="Normal 11 3 3" xfId="183"/>
    <cellStyle name="Normal 11 4" xfId="184"/>
    <cellStyle name="Normal 11 4 2" xfId="185"/>
    <cellStyle name="Normal 11 5" xfId="186"/>
    <cellStyle name="Normal 12" xfId="187"/>
    <cellStyle name="Normal 12 2" xfId="188"/>
    <cellStyle name="Normal 12 3" xfId="189"/>
    <cellStyle name="Normal 13" xfId="190"/>
    <cellStyle name="Normal 13 2" xfId="191"/>
    <cellStyle name="Normal 13 2 2" xfId="192"/>
    <cellStyle name="Normal 13 2 2 2" xfId="193"/>
    <cellStyle name="Normal 13 2 3" xfId="194"/>
    <cellStyle name="Normal 13 3" xfId="195"/>
    <cellStyle name="Normal 13 3 2" xfId="196"/>
    <cellStyle name="Normal 13 4" xfId="197"/>
    <cellStyle name="Normal 14" xfId="198"/>
    <cellStyle name="Normal 14 2" xfId="199"/>
    <cellStyle name="Normal 14 2 2" xfId="200"/>
    <cellStyle name="Normal 14 2 2 2" xfId="201"/>
    <cellStyle name="Normal 14 2 3" xfId="202"/>
    <cellStyle name="Normal 14 3" xfId="203"/>
    <cellStyle name="Normal 14 3 2" xfId="204"/>
    <cellStyle name="Normal 14 4" xfId="205"/>
    <cellStyle name="Normal 15" xfId="206"/>
    <cellStyle name="Normal 15 2" xfId="207"/>
    <cellStyle name="Normal 15 2 2" xfId="208"/>
    <cellStyle name="Normal 15 3" xfId="209"/>
    <cellStyle name="Normal 16" xfId="210"/>
    <cellStyle name="Normal 17" xfId="211"/>
    <cellStyle name="Normal 17 2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3 2" xfId="220"/>
    <cellStyle name="Normal 2 3 3" xfId="221"/>
    <cellStyle name="Normal 2 4" xfId="222"/>
    <cellStyle name="Normal 2 4 2" xfId="223"/>
    <cellStyle name="Normal 2 4 3" xfId="224"/>
    <cellStyle name="Normal 2 5" xfId="225"/>
    <cellStyle name="Normal 20" xfId="226"/>
    <cellStyle name="Normal 21" xfId="227"/>
    <cellStyle name="Normal 22" xfId="228"/>
    <cellStyle name="Normal 25" xfId="229"/>
    <cellStyle name="Normal 3" xfId="230"/>
    <cellStyle name="Normal 3 2" xfId="231"/>
    <cellStyle name="Normal 30" xfId="232"/>
    <cellStyle name="Normal 4" xfId="233"/>
    <cellStyle name="Normal 4 2" xfId="234"/>
    <cellStyle name="Normal 5" xfId="235"/>
    <cellStyle name="Normal 5 2" xfId="236"/>
    <cellStyle name="Normal 5 2 2" xfId="237"/>
    <cellStyle name="Normal 5 2 2 2" xfId="238"/>
    <cellStyle name="Normal 5 2 2 2 2" xfId="239"/>
    <cellStyle name="Normal 5 2 2 2 2 2" xfId="240"/>
    <cellStyle name="Normal 5 2 2 2 2 2 2" xfId="241"/>
    <cellStyle name="Normal 5 2 2 2 2 2 2 2" xfId="242"/>
    <cellStyle name="Normal 5 2 2 2 2 2 3" xfId="243"/>
    <cellStyle name="Normal 5 2 2 2 2 3" xfId="244"/>
    <cellStyle name="Normal 5 2 2 2 2 3 2" xfId="245"/>
    <cellStyle name="Normal 5 2 2 2 2 4" xfId="246"/>
    <cellStyle name="Normal 5 2 2 2 3" xfId="247"/>
    <cellStyle name="Normal 5 2 2 2 3 2" xfId="248"/>
    <cellStyle name="Normal 5 2 2 2 3 2 2" xfId="249"/>
    <cellStyle name="Normal 5 2 2 2 3 3" xfId="250"/>
    <cellStyle name="Normal 5 2 2 2 4" xfId="251"/>
    <cellStyle name="Normal 5 2 2 2 4 2" xfId="252"/>
    <cellStyle name="Normal 5 2 2 2 5" xfId="253"/>
    <cellStyle name="Normal 5 2 2 3" xfId="254"/>
    <cellStyle name="Normal 5 2 2 3 2" xfId="255"/>
    <cellStyle name="Normal 5 2 2 3 2 2" xfId="256"/>
    <cellStyle name="Normal 5 2 2 3 2 2 2" xfId="257"/>
    <cellStyle name="Normal 5 2 2 3 2 3" xfId="258"/>
    <cellStyle name="Normal 5 2 2 3 3" xfId="259"/>
    <cellStyle name="Normal 5 2 2 3 3 2" xfId="260"/>
    <cellStyle name="Normal 5 2 2 3 4" xfId="261"/>
    <cellStyle name="Normal 5 2 2 4" xfId="262"/>
    <cellStyle name="Normal 5 2 2 4 2" xfId="263"/>
    <cellStyle name="Normal 5 2 2 4 2 2" xfId="264"/>
    <cellStyle name="Normal 5 2 2 4 3" xfId="265"/>
    <cellStyle name="Normal 5 2 2 5" xfId="266"/>
    <cellStyle name="Normal 5 2 2 5 2" xfId="267"/>
    <cellStyle name="Normal 5 2 2 6" xfId="268"/>
    <cellStyle name="Normal 5 2 3" xfId="269"/>
    <cellStyle name="Normal 5 2 3 2" xfId="270"/>
    <cellStyle name="Normal 5 2 3 2 2" xfId="271"/>
    <cellStyle name="Normal 5 2 3 2 2 2" xfId="272"/>
    <cellStyle name="Normal 5 2 3 2 2 2 2" xfId="273"/>
    <cellStyle name="Normal 5 2 3 2 2 3" xfId="274"/>
    <cellStyle name="Normal 5 2 3 2 3" xfId="275"/>
    <cellStyle name="Normal 5 2 3 2 3 2" xfId="276"/>
    <cellStyle name="Normal 5 2 3 2 4" xfId="277"/>
    <cellStyle name="Normal 5 2 3 3" xfId="278"/>
    <cellStyle name="Normal 5 2 3 3 2" xfId="279"/>
    <cellStyle name="Normal 5 2 3 3 2 2" xfId="280"/>
    <cellStyle name="Normal 5 2 3 3 3" xfId="281"/>
    <cellStyle name="Normal 5 2 3 4" xfId="282"/>
    <cellStyle name="Normal 5 2 3 4 2" xfId="283"/>
    <cellStyle name="Normal 5 2 3 5" xfId="284"/>
    <cellStyle name="Normal 5 2 4" xfId="285"/>
    <cellStyle name="Normal 5 2 4 2" xfId="286"/>
    <cellStyle name="Normal 5 2 4 2 2" xfId="287"/>
    <cellStyle name="Normal 5 2 4 2 2 2" xfId="288"/>
    <cellStyle name="Normal 5 2 4 2 3" xfId="289"/>
    <cellStyle name="Normal 5 2 4 3" xfId="290"/>
    <cellStyle name="Normal 5 2 4 3 2" xfId="291"/>
    <cellStyle name="Normal 5 2 4 4" xfId="292"/>
    <cellStyle name="Normal 5 2 5" xfId="293"/>
    <cellStyle name="Normal 5 2 5 2" xfId="294"/>
    <cellStyle name="Normal 5 2 5 2 2" xfId="295"/>
    <cellStyle name="Normal 5 2 5 3" xfId="296"/>
    <cellStyle name="Normal 5 2 6" xfId="297"/>
    <cellStyle name="Normal 5 2 6 2" xfId="298"/>
    <cellStyle name="Normal 5 2 7" xfId="299"/>
    <cellStyle name="Normal 5 2 8" xfId="300"/>
    <cellStyle name="Normal 5 2 9" xfId="301"/>
    <cellStyle name="Normal 5 3" xfId="302"/>
    <cellStyle name="Normal 5 3 2" xfId="303"/>
    <cellStyle name="Normal 5 3 2 2" xfId="304"/>
    <cellStyle name="Normal 5 3 2 2 2" xfId="305"/>
    <cellStyle name="Normal 5 3 2 2 2 2" xfId="306"/>
    <cellStyle name="Normal 5 3 2 2 2 2 2" xfId="307"/>
    <cellStyle name="Normal 5 3 2 2 2 3" xfId="308"/>
    <cellStyle name="Normal 5 3 2 2 3" xfId="309"/>
    <cellStyle name="Normal 5 3 2 2 3 2" xfId="310"/>
    <cellStyle name="Normal 5 3 2 2 4" xfId="311"/>
    <cellStyle name="Normal 5 3 2 3" xfId="312"/>
    <cellStyle name="Normal 5 3 2 3 2" xfId="313"/>
    <cellStyle name="Normal 5 3 2 3 2 2" xfId="314"/>
    <cellStyle name="Normal 5 3 2 3 3" xfId="315"/>
    <cellStyle name="Normal 5 3 2 4" xfId="316"/>
    <cellStyle name="Normal 5 3 2 4 2" xfId="317"/>
    <cellStyle name="Normal 5 3 2 5" xfId="318"/>
    <cellStyle name="Normal 5 3 3" xfId="319"/>
    <cellStyle name="Normal 5 3 3 2" xfId="320"/>
    <cellStyle name="Normal 5 3 3 2 2" xfId="321"/>
    <cellStyle name="Normal 5 3 3 2 2 2" xfId="322"/>
    <cellStyle name="Normal 5 3 3 2 3" xfId="323"/>
    <cellStyle name="Normal 5 3 3 3" xfId="324"/>
    <cellStyle name="Normal 5 3 3 3 2" xfId="325"/>
    <cellStyle name="Normal 5 3 3 4" xfId="326"/>
    <cellStyle name="Normal 5 3 4" xfId="327"/>
    <cellStyle name="Normal 5 3 4 2" xfId="328"/>
    <cellStyle name="Normal 5 3 4 2 2" xfId="329"/>
    <cellStyle name="Normal 5 3 4 3" xfId="330"/>
    <cellStyle name="Normal 5 3 5" xfId="331"/>
    <cellStyle name="Normal 5 3 5 2" xfId="332"/>
    <cellStyle name="Normal 5 3 6" xfId="333"/>
    <cellStyle name="Normal 5 4" xfId="334"/>
    <cellStyle name="Normal 5 4 2" xfId="335"/>
    <cellStyle name="Normal 5 4 2 2" xfId="336"/>
    <cellStyle name="Normal 5 4 2 2 2" xfId="337"/>
    <cellStyle name="Normal 5 4 2 2 2 2" xfId="338"/>
    <cellStyle name="Normal 5 4 2 2 3" xfId="339"/>
    <cellStyle name="Normal 5 4 2 3" xfId="340"/>
    <cellStyle name="Normal 5 4 2 3 2" xfId="341"/>
    <cellStyle name="Normal 5 4 2 4" xfId="342"/>
    <cellStyle name="Normal 5 4 3" xfId="343"/>
    <cellStyle name="Normal 5 4 3 2" xfId="344"/>
    <cellStyle name="Normal 5 4 3 2 2" xfId="345"/>
    <cellStyle name="Normal 5 4 3 3" xfId="346"/>
    <cellStyle name="Normal 5 4 4" xfId="347"/>
    <cellStyle name="Normal 5 4 4 2" xfId="348"/>
    <cellStyle name="Normal 5 4 5" xfId="349"/>
    <cellStyle name="Normal 5 5" xfId="350"/>
    <cellStyle name="Normal 5 5 2" xfId="351"/>
    <cellStyle name="Normal 5 5 2 2" xfId="352"/>
    <cellStyle name="Normal 5 5 2 2 2" xfId="353"/>
    <cellStyle name="Normal 5 5 2 3" xfId="354"/>
    <cellStyle name="Normal 5 5 3" xfId="355"/>
    <cellStyle name="Normal 5 5 3 2" xfId="356"/>
    <cellStyle name="Normal 5 5 4" xfId="357"/>
    <cellStyle name="Normal 5 6" xfId="358"/>
    <cellStyle name="Normal 5 6 2" xfId="359"/>
    <cellStyle name="Normal 5 6 2 2" xfId="360"/>
    <cellStyle name="Normal 5 6 3" xfId="361"/>
    <cellStyle name="Normal 5 7" xfId="362"/>
    <cellStyle name="Normal 5 7 2" xfId="363"/>
    <cellStyle name="Normal 5 8" xfId="364"/>
    <cellStyle name="Normal 5 9" xfId="365"/>
    <cellStyle name="Normal 50" xfId="366"/>
    <cellStyle name="Normal 51" xfId="367"/>
    <cellStyle name="Normal 52" xfId="368"/>
    <cellStyle name="Normal 53" xfId="369"/>
    <cellStyle name="Normal 54" xfId="370"/>
    <cellStyle name="Normal 55" xfId="371"/>
    <cellStyle name="Normal 6" xfId="372"/>
    <cellStyle name="Normal 6 2" xfId="373"/>
    <cellStyle name="Normal 6 3" xfId="374"/>
    <cellStyle name="Normal 7" xfId="375"/>
    <cellStyle name="Normal 7 2" xfId="376"/>
    <cellStyle name="Normal 7 2 2" xfId="377"/>
    <cellStyle name="Normal 7 2 2 2" xfId="378"/>
    <cellStyle name="Normal 7 2 2 2 2" xfId="379"/>
    <cellStyle name="Normal 7 2 2 2 2 2" xfId="380"/>
    <cellStyle name="Normal 7 2 2 2 2 2 2" xfId="381"/>
    <cellStyle name="Normal 7 2 2 2 2 3" xfId="382"/>
    <cellStyle name="Normal 7 2 2 2 3" xfId="383"/>
    <cellStyle name="Normal 7 2 2 2 3 2" xfId="384"/>
    <cellStyle name="Normal 7 2 2 2 4" xfId="385"/>
    <cellStyle name="Normal 7 2 2 3" xfId="386"/>
    <cellStyle name="Normal 7 2 2 3 2" xfId="387"/>
    <cellStyle name="Normal 7 2 2 3 2 2" xfId="388"/>
    <cellStyle name="Normal 7 2 2 3 3" xfId="389"/>
    <cellStyle name="Normal 7 2 2 4" xfId="390"/>
    <cellStyle name="Normal 7 2 2 4 2" xfId="391"/>
    <cellStyle name="Normal 7 2 2 5" xfId="392"/>
    <cellStyle name="Normal 7 2 3" xfId="393"/>
    <cellStyle name="Normal 7 2 3 2" xfId="394"/>
    <cellStyle name="Normal 7 2 3 2 2" xfId="395"/>
    <cellStyle name="Normal 7 2 3 2 2 2" xfId="396"/>
    <cellStyle name="Normal 7 2 3 2 3" xfId="397"/>
    <cellStyle name="Normal 7 2 3 3" xfId="398"/>
    <cellStyle name="Normal 7 2 3 3 2" xfId="399"/>
    <cellStyle name="Normal 7 2 3 4" xfId="400"/>
    <cellStyle name="Normal 7 2 4" xfId="401"/>
    <cellStyle name="Normal 7 2 4 2" xfId="402"/>
    <cellStyle name="Normal 7 2 4 2 2" xfId="403"/>
    <cellStyle name="Normal 7 2 4 3" xfId="404"/>
    <cellStyle name="Normal 7 2 5" xfId="405"/>
    <cellStyle name="Normal 7 2 5 2" xfId="406"/>
    <cellStyle name="Normal 7 2 6" xfId="407"/>
    <cellStyle name="Normal 7 3" xfId="408"/>
    <cellStyle name="Normal 7 3 2" xfId="409"/>
    <cellStyle name="Normal 7 3 2 2" xfId="410"/>
    <cellStyle name="Normal 7 3 2 2 2" xfId="411"/>
    <cellStyle name="Normal 7 3 2 2 2 2" xfId="412"/>
    <cellStyle name="Normal 7 3 2 2 3" xfId="413"/>
    <cellStyle name="Normal 7 3 2 3" xfId="414"/>
    <cellStyle name="Normal 7 3 2 3 2" xfId="415"/>
    <cellStyle name="Normal 7 3 2 4" xfId="416"/>
    <cellStyle name="Normal 7 3 3" xfId="417"/>
    <cellStyle name="Normal 7 3 3 2" xfId="418"/>
    <cellStyle name="Normal 7 3 3 2 2" xfId="419"/>
    <cellStyle name="Normal 7 3 3 3" xfId="420"/>
    <cellStyle name="Normal 7 3 4" xfId="421"/>
    <cellStyle name="Normal 7 3 4 2" xfId="422"/>
    <cellStyle name="Normal 7 3 5" xfId="423"/>
    <cellStyle name="Normal 7 4" xfId="424"/>
    <cellStyle name="Normal 7 4 2" xfId="425"/>
    <cellStyle name="Normal 7 4 2 2" xfId="426"/>
    <cellStyle name="Normal 7 4 2 2 2" xfId="427"/>
    <cellStyle name="Normal 7 4 2 3" xfId="428"/>
    <cellStyle name="Normal 7 4 3" xfId="429"/>
    <cellStyle name="Normal 7 4 3 2" xfId="430"/>
    <cellStyle name="Normal 7 4 4" xfId="431"/>
    <cellStyle name="Normal 7 5" xfId="432"/>
    <cellStyle name="Normal 7 5 2" xfId="433"/>
    <cellStyle name="Normal 7 5 2 2" xfId="434"/>
    <cellStyle name="Normal 7 5 3" xfId="435"/>
    <cellStyle name="Normal 7 6" xfId="436"/>
    <cellStyle name="Normal 7 6 2" xfId="437"/>
    <cellStyle name="Normal 7 7" xfId="438"/>
    <cellStyle name="Normal 8" xfId="439"/>
    <cellStyle name="Normal 8 2" xfId="440"/>
    <cellStyle name="Normal 9" xfId="441"/>
    <cellStyle name="Normal 9 2" xfId="442"/>
    <cellStyle name="Normal 9 2 2" xfId="443"/>
    <cellStyle name="Normal 9 2 2 2" xfId="444"/>
    <cellStyle name="Normal 9 2 2 2 2" xfId="445"/>
    <cellStyle name="Normal 9 2 2 2 2 2" xfId="446"/>
    <cellStyle name="Normal 9 2 2 2 3" xfId="447"/>
    <cellStyle name="Normal 9 2 2 3" xfId="448"/>
    <cellStyle name="Normal 9 2 2 3 2" xfId="449"/>
    <cellStyle name="Normal 9 2 2 4" xfId="450"/>
    <cellStyle name="Normal 9 2 3" xfId="451"/>
    <cellStyle name="Normal 9 2 3 2" xfId="452"/>
    <cellStyle name="Normal 9 2 3 2 2" xfId="453"/>
    <cellStyle name="Normal 9 2 3 3" xfId="454"/>
    <cellStyle name="Normal 9 2 4" xfId="455"/>
    <cellStyle name="Normal 9 2 4 2" xfId="456"/>
    <cellStyle name="Normal 9 2 5" xfId="457"/>
    <cellStyle name="Normal 9 3" xfId="458"/>
    <cellStyle name="Normal 9 3 2" xfId="459"/>
    <cellStyle name="Normal 9 3 2 2" xfId="460"/>
    <cellStyle name="Normal 9 3 2 2 2" xfId="461"/>
    <cellStyle name="Normal 9 3 2 3" xfId="462"/>
    <cellStyle name="Normal 9 3 3" xfId="463"/>
    <cellStyle name="Normal 9 3 3 2" xfId="464"/>
    <cellStyle name="Normal 9 3 4" xfId="465"/>
    <cellStyle name="Normal 9 4" xfId="466"/>
    <cellStyle name="Normal 9 4 2" xfId="467"/>
    <cellStyle name="Normal 9 4 2 2" xfId="468"/>
    <cellStyle name="Normal 9 4 3" xfId="469"/>
    <cellStyle name="Normal 9 5" xfId="470"/>
    <cellStyle name="Normal 9 5 2" xfId="471"/>
    <cellStyle name="Normal 9 6" xfId="472"/>
    <cellStyle name="Notas" xfId="473"/>
    <cellStyle name="Notas 2" xfId="474"/>
    <cellStyle name="Percent" xfId="475"/>
    <cellStyle name="Porcentaje 2" xfId="476"/>
    <cellStyle name="Porcentual 10" xfId="477"/>
    <cellStyle name="Porcentual 11" xfId="478"/>
    <cellStyle name="Porcentual 2" xfId="479"/>
    <cellStyle name="Porcentual 2 2" xfId="480"/>
    <cellStyle name="Porcentual 3" xfId="481"/>
    <cellStyle name="Porcentual 3 2" xfId="482"/>
    <cellStyle name="Porcentual 4" xfId="483"/>
    <cellStyle name="Porcentual 4 2" xfId="484"/>
    <cellStyle name="Porcentual 5" xfId="485"/>
    <cellStyle name="Porcentual 5 2" xfId="486"/>
    <cellStyle name="Porcentual 6" xfId="487"/>
    <cellStyle name="Porcentual 6 2" xfId="488"/>
    <cellStyle name="Porcentual 7" xfId="489"/>
    <cellStyle name="Porcentual 7 2" xfId="490"/>
    <cellStyle name="Porcentual 8" xfId="491"/>
    <cellStyle name="Porcentual 9" xfId="492"/>
    <cellStyle name="Salida" xfId="493"/>
    <cellStyle name="Salida 2" xfId="494"/>
    <cellStyle name="Texto de advertencia" xfId="495"/>
    <cellStyle name="Texto de advertencia 2" xfId="496"/>
    <cellStyle name="Texto explicativo" xfId="497"/>
    <cellStyle name="Texto explicativo 2" xfId="498"/>
    <cellStyle name="Título" xfId="499"/>
    <cellStyle name="Título 1" xfId="500"/>
    <cellStyle name="Título 2" xfId="501"/>
    <cellStyle name="Título 3" xfId="502"/>
    <cellStyle name="Total" xfId="503"/>
    <cellStyle name="Total 2" xfId="50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025"/>
          <c:w val="0.9757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6B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6BD7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6BD7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6BD7E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6BD7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6BD7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6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_Web_nivel_nacional '!$B$6:$M$6</c:f>
              <c:strCache/>
            </c:strRef>
          </c:cat>
          <c:val>
            <c:numRef>
              <c:f>'PQR _Web_nivel_nacional '!$B$7:$M$7</c:f>
              <c:numCache/>
            </c:numRef>
          </c:val>
          <c:shape val="cylinder"/>
        </c:ser>
        <c:gapWidth val="75"/>
        <c:shape val="cylinder"/>
        <c:axId val="42351574"/>
        <c:axId val="45619847"/>
      </c:bar3D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5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2010 - 2011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3"/>
          <c:w val="0.919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Estadisticas'!$C$16:$C$33</c:f>
              <c:strCache/>
            </c:strRef>
          </c:cat>
          <c:val>
            <c:numRef>
              <c:f>'Consolidado Estadisticas'!$D$16:$D$33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2012 -2013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"/>
          <c:w val="0.9892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Estadisticas'!$C$34:$C$64</c:f>
              <c:strCache/>
            </c:strRef>
          </c:cat>
          <c:val>
            <c:numRef>
              <c:f>'Consolidado Estadisticas'!$D$34:$D$64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General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6175"/>
          <c:w val="0.988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Estadisticas'!$C$16:$C$57</c:f>
              <c:strCache/>
            </c:strRef>
          </c:cat>
          <c:val>
            <c:numRef>
              <c:f>'Consolidado Estadisticas'!$D$16:$D$57</c:f>
              <c:numCache/>
            </c:numRef>
          </c:val>
        </c:ser>
        <c:overlap val="-25"/>
        <c:gapWidth val="75"/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5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6"/>
          <c:w val="0.982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2013'!$C$17:$C$28</c:f>
              <c:strCache/>
            </c:strRef>
          </c:cat>
          <c:val>
            <c:numRef>
              <c:f>'Estadisticas avance 2013'!$D$17:$D$28</c:f>
              <c:numCache/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-2013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575"/>
          <c:w val="0.983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2013'!$D$33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2013'!$C$34:$C$45</c:f>
              <c:strCache/>
            </c:strRef>
          </c:cat>
          <c:val>
            <c:numRef>
              <c:f>'Estadisticas avance 2013'!$D$34:$D$45</c:f>
              <c:numCache/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675"/>
          <c:w val="0.982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2013'!$D$50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2013'!$C$51:$C$62</c:f>
              <c:strCache/>
            </c:strRef>
          </c:cat>
          <c:val>
            <c:numRef>
              <c:f>'Estadisticas avance 2013'!$D$51:$D$62</c:f>
              <c:numCache/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uso y apropiación de SAC - 2013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4275"/>
          <c:w val="0.983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uso'!$CC$5:$CO$5</c:f>
              <c:strCache/>
            </c:strRef>
          </c:cat>
          <c:val>
            <c:numRef>
              <c:f>'Estadisticas por nivel de uso'!$CC$6:$CO$6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uso'!$CC$5:$CO$5</c:f>
              <c:strCache/>
            </c:strRef>
          </c:cat>
          <c:val>
            <c:numRef>
              <c:f>'Estadisticas por nivel de uso'!$CC$7:$CO$7</c:f>
              <c:numCache/>
            </c:numRef>
          </c:val>
          <c:shape val="cylinder"/>
        </c:ser>
        <c:ser>
          <c:idx val="2"/>
          <c:order val="2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uso'!$CC$5:$CO$5</c:f>
              <c:strCache/>
            </c:strRef>
          </c:cat>
          <c:val>
            <c:numRef>
              <c:f>'Estadisticas por nivel de uso'!$CC$8:$CO$8</c:f>
              <c:numCache/>
            </c:numRef>
          </c:val>
          <c:shape val="cylinder"/>
        </c:ser>
        <c:gapWidth val="75"/>
        <c:shape val="cylinder"/>
        <c:axId val="39737380"/>
        <c:axId val="22092101"/>
      </c:bar3D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3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2725"/>
          <c:w val="0.1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68"/>
          <c:w val="0.986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uso'!$C$32:$C$43</c:f>
              <c:strCache/>
            </c:strRef>
          </c:cat>
          <c:val>
            <c:numRef>
              <c:f>'Estadisticas por nivel de uso'!$D$32:$D$43</c:f>
              <c:numCache/>
            </c:numRef>
          </c:val>
          <c:shape val="cylinder"/>
        </c:ser>
        <c:shape val="cylinder"/>
        <c:axId val="64611182"/>
        <c:axId val="44629727"/>
      </c:bar3D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>
            <a:alpha val="3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25400">
      <a:solidFill>
        <a:srgbClr val="00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Porcenaje de SE en nivel medio de uso y apropiación de SAC -2013</a:t>
            </a:r>
          </a:p>
        </c:rich>
      </c:tx>
      <c:layout>
        <c:manualLayout>
          <c:xMode val="factor"/>
          <c:yMode val="factor"/>
          <c:x val="-0.00075"/>
          <c:y val="-0.00975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6475"/>
          <c:w val="0.9867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uso'!$C$49:$C$60</c:f>
              <c:strCache/>
            </c:strRef>
          </c:cat>
          <c:val>
            <c:numRef>
              <c:f>'Estadisticas por nivel de uso'!$D$49:$D$60</c:f>
              <c:numCache/>
            </c:numRef>
          </c:val>
          <c:shape val="cylinder"/>
        </c:ser>
        <c:shape val="cylinder"/>
        <c:axId val="66123224"/>
        <c:axId val="58238105"/>
      </c:bar3D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23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AC090">
            <a:alpha val="38000"/>
          </a:srgbClr>
        </a:solidFill>
        <a:ln w="3175">
          <a:noFill/>
        </a:ln>
      </c:spPr>
      <c:thickness val="0"/>
    </c:floor>
    <c:sideWall>
      <c:spPr>
        <a:solidFill>
          <a:srgbClr val="FDFDBB">
            <a:alpha val="40000"/>
          </a:srgbClr>
        </a:solidFill>
        <a:ln w="3175">
          <a:noFill/>
        </a:ln>
      </c:spPr>
      <c:thickness val="0"/>
    </c:sideWall>
    <c:backWall>
      <c:spPr>
        <a:solidFill>
          <a:srgbClr val="FDFDBB">
            <a:alpha val="4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 bajo de uso y apropiación de SAC</a:t>
            </a:r>
          </a:p>
        </c:rich>
      </c:tx>
      <c:layout>
        <c:manualLayout>
          <c:xMode val="factor"/>
          <c:yMode val="factor"/>
          <c:x val="-0.00075"/>
          <c:y val="-0.00975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665"/>
          <c:w val="0.986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uso'!$C$66:$C$77</c:f>
              <c:strCache/>
            </c:strRef>
          </c:cat>
          <c:val>
            <c:numRef>
              <c:f>'Estadisticas por nivel de uso'!$D$66:$D$77</c:f>
              <c:numCache/>
            </c:numRef>
          </c:val>
          <c:shape val="cylinder"/>
        </c:ser>
        <c:shape val="cylinder"/>
        <c:axId val="54380898"/>
        <c:axId val="19666035"/>
      </c:bar3D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0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9694">
            <a:alpha val="4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DCDB">
            <a:alpha val="78000"/>
          </a:srgbClr>
        </a:solidFill>
        <a:ln w="3175">
          <a:noFill/>
        </a:ln>
      </c:spPr>
      <c:thickness val="0"/>
    </c:sideWall>
    <c:backWall>
      <c:spPr>
        <a:solidFill>
          <a:srgbClr val="F2DCDB">
            <a:alpha val="78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975"/>
          <c:w val="0.976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Vencidos_nivel_nacional'!$B$6:$M$6</c:f>
              <c:strCache/>
            </c:strRef>
          </c:cat>
          <c:val>
            <c:numRef>
              <c:f>'PQR Vencidos_nivel_nacional'!$B$7:$M$7</c:f>
              <c:numCache/>
            </c:numRef>
          </c:val>
          <c:shape val="cylinder"/>
        </c:ser>
        <c:gapWidth val="75"/>
        <c:shape val="cylinder"/>
        <c:axId val="42776588"/>
        <c:axId val="49444973"/>
      </c:bar3D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24</xdr:row>
      <xdr:rowOff>38100</xdr:rowOff>
    </xdr:from>
    <xdr:to>
      <xdr:col>23</xdr:col>
      <xdr:colOff>476250</xdr:colOff>
      <xdr:row>33</xdr:row>
      <xdr:rowOff>161925</xdr:rowOff>
    </xdr:to>
    <xdr:graphicFrame>
      <xdr:nvGraphicFramePr>
        <xdr:cNvPr id="1" name="1 Gráfico"/>
        <xdr:cNvGraphicFramePr/>
      </xdr:nvGraphicFramePr>
      <xdr:xfrm>
        <a:off x="19202400" y="70770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29</xdr:row>
      <xdr:rowOff>19050</xdr:rowOff>
    </xdr:to>
    <xdr:graphicFrame>
      <xdr:nvGraphicFramePr>
        <xdr:cNvPr id="2" name="1 Gráfico"/>
        <xdr:cNvGraphicFramePr/>
      </xdr:nvGraphicFramePr>
      <xdr:xfrm>
        <a:off x="4886325" y="4914900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31</xdr:row>
      <xdr:rowOff>76200</xdr:rowOff>
    </xdr:from>
    <xdr:to>
      <xdr:col>12</xdr:col>
      <xdr:colOff>390525</xdr:colOff>
      <xdr:row>46</xdr:row>
      <xdr:rowOff>114300</xdr:rowOff>
    </xdr:to>
    <xdr:graphicFrame>
      <xdr:nvGraphicFramePr>
        <xdr:cNvPr id="3" name="1 Gráfico"/>
        <xdr:cNvGraphicFramePr/>
      </xdr:nvGraphicFramePr>
      <xdr:xfrm>
        <a:off x="4886325" y="8458200"/>
        <a:ext cx="7905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32</xdr:row>
      <xdr:rowOff>247650</xdr:rowOff>
    </xdr:from>
    <xdr:to>
      <xdr:col>15</xdr:col>
      <xdr:colOff>238125</xdr:colOff>
      <xdr:row>42</xdr:row>
      <xdr:rowOff>95250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12934950" y="8829675"/>
          <a:ext cx="2771775" cy="1952625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en octubre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un aumento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11.911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radicados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octubre el promedio diario de radicación fue de 4.165.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48</xdr:row>
      <xdr:rowOff>190500</xdr:rowOff>
    </xdr:from>
    <xdr:to>
      <xdr:col>12</xdr:col>
      <xdr:colOff>409575</xdr:colOff>
      <xdr:row>63</xdr:row>
      <xdr:rowOff>161925</xdr:rowOff>
    </xdr:to>
    <xdr:graphicFrame>
      <xdr:nvGraphicFramePr>
        <xdr:cNvPr id="5" name="1 Gráfico"/>
        <xdr:cNvGraphicFramePr/>
      </xdr:nvGraphicFramePr>
      <xdr:xfrm>
        <a:off x="4838700" y="12030075"/>
        <a:ext cx="79724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552450</xdr:colOff>
      <xdr:row>49</xdr:row>
      <xdr:rowOff>123825</xdr:rowOff>
    </xdr:from>
    <xdr:to>
      <xdr:col>15</xdr:col>
      <xdr:colOff>209550</xdr:colOff>
      <xdr:row>62</xdr:row>
      <xdr:rowOff>152400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2954000" y="12163425"/>
          <a:ext cx="2724150" cy="2752725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octubre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el aumento en 0,77%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 porcentaje de oportunidad de respuesta, lo que indica que las secretarias estan intentando matener los tiempos de atención y respuesta  a los PQR radicados. </a:t>
          </a:r>
        </a:p>
      </xdr:txBody>
    </xdr:sp>
    <xdr:clientData/>
  </xdr:twoCellAnchor>
  <xdr:twoCellAnchor>
    <xdr:from>
      <xdr:col>12</xdr:col>
      <xdr:colOff>533400</xdr:colOff>
      <xdr:row>16</xdr:row>
      <xdr:rowOff>9525</xdr:rowOff>
    </xdr:from>
    <xdr:to>
      <xdr:col>15</xdr:col>
      <xdr:colOff>171450</xdr:colOff>
      <xdr:row>25</xdr:row>
      <xdr:rowOff>133350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12934950" y="5524500"/>
          <a:ext cx="2705100" cy="18383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octubre 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4,4% (96/91 SE)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200025</xdr:rowOff>
    </xdr:from>
    <xdr:to>
      <xdr:col>15</xdr:col>
      <xdr:colOff>95250</xdr:colOff>
      <xdr:row>26</xdr:row>
      <xdr:rowOff>142875</xdr:rowOff>
    </xdr:to>
    <xdr:graphicFrame>
      <xdr:nvGraphicFramePr>
        <xdr:cNvPr id="1" name="7 Gráfico"/>
        <xdr:cNvGraphicFramePr/>
      </xdr:nvGraphicFramePr>
      <xdr:xfrm>
        <a:off x="228600" y="2286000"/>
        <a:ext cx="12039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29</xdr:row>
      <xdr:rowOff>76200</xdr:rowOff>
    </xdr:from>
    <xdr:to>
      <xdr:col>26</xdr:col>
      <xdr:colOff>333375</xdr:colOff>
      <xdr:row>44</xdr:row>
      <xdr:rowOff>152400</xdr:rowOff>
    </xdr:to>
    <xdr:graphicFrame>
      <xdr:nvGraphicFramePr>
        <xdr:cNvPr id="2" name="12 Gráfico"/>
        <xdr:cNvGraphicFramePr/>
      </xdr:nvGraphicFramePr>
      <xdr:xfrm>
        <a:off x="3524250" y="6276975"/>
        <a:ext cx="147923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45</xdr:row>
      <xdr:rowOff>133350</xdr:rowOff>
    </xdr:from>
    <xdr:to>
      <xdr:col>26</xdr:col>
      <xdr:colOff>361950</xdr:colOff>
      <xdr:row>61</xdr:row>
      <xdr:rowOff>76200</xdr:rowOff>
    </xdr:to>
    <xdr:graphicFrame>
      <xdr:nvGraphicFramePr>
        <xdr:cNvPr id="3" name="13 Gráfico"/>
        <xdr:cNvGraphicFramePr/>
      </xdr:nvGraphicFramePr>
      <xdr:xfrm>
        <a:off x="3486150" y="9429750"/>
        <a:ext cx="148590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63</xdr:row>
      <xdr:rowOff>47625</xdr:rowOff>
    </xdr:from>
    <xdr:to>
      <xdr:col>26</xdr:col>
      <xdr:colOff>314325</xdr:colOff>
      <xdr:row>78</xdr:row>
      <xdr:rowOff>161925</xdr:rowOff>
    </xdr:to>
    <xdr:graphicFrame>
      <xdr:nvGraphicFramePr>
        <xdr:cNvPr id="4" name="14 Gráfico"/>
        <xdr:cNvGraphicFramePr/>
      </xdr:nvGraphicFramePr>
      <xdr:xfrm>
        <a:off x="3438525" y="12830175"/>
        <a:ext cx="1485900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628650</xdr:colOff>
      <xdr:row>32</xdr:row>
      <xdr:rowOff>76200</xdr:rowOff>
    </xdr:from>
    <xdr:to>
      <xdr:col>30</xdr:col>
      <xdr:colOff>266700</xdr:colOff>
      <xdr:row>42</xdr:row>
      <xdr:rowOff>190500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18611850" y="6867525"/>
          <a:ext cx="2686050" cy="2019300"/>
        </a:xfrm>
        <a:prstGeom prst="rect">
          <a:avLst/>
        </a:prstGeom>
        <a:solidFill>
          <a:srgbClr val="EBF1DE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octubre que el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aumento en 4,4%  (86/91 SE) </a:t>
          </a:r>
        </a:p>
      </xdr:txBody>
    </xdr:sp>
    <xdr:clientData/>
  </xdr:twoCellAnchor>
  <xdr:twoCellAnchor>
    <xdr:from>
      <xdr:col>26</xdr:col>
      <xdr:colOff>609600</xdr:colOff>
      <xdr:row>48</xdr:row>
      <xdr:rowOff>66675</xdr:rowOff>
    </xdr:from>
    <xdr:to>
      <xdr:col>30</xdr:col>
      <xdr:colOff>285750</xdr:colOff>
      <xdr:row>59</xdr:row>
      <xdr:rowOff>0</xdr:rowOff>
    </xdr:to>
    <xdr:sp>
      <xdr:nvSpPr>
        <xdr:cNvPr id="6" name="16 CuadroTexto"/>
        <xdr:cNvSpPr txBox="1">
          <a:spLocks noChangeArrowheads="1"/>
        </xdr:cNvSpPr>
      </xdr:nvSpPr>
      <xdr:spPr>
        <a:xfrm>
          <a:off x="18592800" y="9953625"/>
          <a:ext cx="2724150" cy="2028825"/>
        </a:xfrm>
        <a:prstGeom prst="rect">
          <a:avLst/>
        </a:prstGeom>
        <a:solidFill>
          <a:srgbClr val="FFFEE6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septiembre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medio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dismiuyo en 4,39%   (4/91 SE) </a:t>
          </a:r>
        </a:p>
      </xdr:txBody>
    </xdr:sp>
    <xdr:clientData/>
  </xdr:twoCellAnchor>
  <xdr:twoCellAnchor>
    <xdr:from>
      <xdr:col>26</xdr:col>
      <xdr:colOff>581025</xdr:colOff>
      <xdr:row>65</xdr:row>
      <xdr:rowOff>104775</xdr:rowOff>
    </xdr:from>
    <xdr:to>
      <xdr:col>30</xdr:col>
      <xdr:colOff>257175</xdr:colOff>
      <xdr:row>75</xdr:row>
      <xdr:rowOff>0</xdr:rowOff>
    </xdr:to>
    <xdr:sp>
      <xdr:nvSpPr>
        <xdr:cNvPr id="7" name="17 CuadroTexto"/>
        <xdr:cNvSpPr txBox="1">
          <a:spLocks noChangeArrowheads="1"/>
        </xdr:cNvSpPr>
      </xdr:nvSpPr>
      <xdr:spPr>
        <a:xfrm>
          <a:off x="18564225" y="13287375"/>
          <a:ext cx="2724150" cy="1800225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septiembre que el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bajo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mantiene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(1/91 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</xdr:row>
      <xdr:rowOff>9525</xdr:rowOff>
    </xdr:from>
    <xdr:to>
      <xdr:col>11</xdr:col>
      <xdr:colOff>723900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438150" y="1562100"/>
        <a:ext cx="8229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8</xdr:row>
      <xdr:rowOff>152400</xdr:rowOff>
    </xdr:from>
    <xdr:to>
      <xdr:col>16</xdr:col>
      <xdr:colOff>314325</xdr:colOff>
      <xdr:row>23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10625" y="1704975"/>
          <a:ext cx="3257550" cy="2847975"/>
        </a:xfrm>
        <a:prstGeom prst="rect">
          <a:avLst/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octubre se observa que el número de requerientos vencidos a nivel nacional disminuyo en 1.504 versus el mes anterior, sin embargo comparando octubre con enero ha disminuido el número de requerimientos vencidos en 19.194.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anterior refleja el esfuerzo de las secretarías por mantener este indicador en cero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161925</xdr:rowOff>
    </xdr:from>
    <xdr:to>
      <xdr:col>11</xdr:col>
      <xdr:colOff>609600</xdr:colOff>
      <xdr:row>24</xdr:row>
      <xdr:rowOff>47625</xdr:rowOff>
    </xdr:to>
    <xdr:graphicFrame>
      <xdr:nvGraphicFramePr>
        <xdr:cNvPr id="1" name="2 Gráfico"/>
        <xdr:cNvGraphicFramePr/>
      </xdr:nvGraphicFramePr>
      <xdr:xfrm>
        <a:off x="447675" y="1514475"/>
        <a:ext cx="8105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9</xdr:row>
      <xdr:rowOff>66675</xdr:rowOff>
    </xdr:from>
    <xdr:to>
      <xdr:col>15</xdr:col>
      <xdr:colOff>485775</xdr:colOff>
      <xdr:row>22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763000" y="1800225"/>
          <a:ext cx="2714625" cy="2533650"/>
        </a:xfrm>
        <a:prstGeom prst="rect">
          <a:avLst/>
        </a:prstGeom>
        <a:solidFill>
          <a:srgbClr val="FDEADA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Octubre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requerimientos radicados vía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web aumento en 1.278 con respecto al mes anterior.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comparar Octubre con enero han aumentado los requerimientos web en 3.740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33</xdr:row>
      <xdr:rowOff>171450</xdr:rowOff>
    </xdr:from>
    <xdr:to>
      <xdr:col>22</xdr:col>
      <xdr:colOff>533400</xdr:colOff>
      <xdr:row>51</xdr:row>
      <xdr:rowOff>190500</xdr:rowOff>
    </xdr:to>
    <xdr:graphicFrame>
      <xdr:nvGraphicFramePr>
        <xdr:cNvPr id="1" name="1 Gráfico"/>
        <xdr:cNvGraphicFramePr/>
      </xdr:nvGraphicFramePr>
      <xdr:xfrm>
        <a:off x="3162300" y="8334375"/>
        <a:ext cx="13611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171450</xdr:rowOff>
    </xdr:from>
    <xdr:to>
      <xdr:col>22</xdr:col>
      <xdr:colOff>542925</xdr:colOff>
      <xdr:row>33</xdr:row>
      <xdr:rowOff>0</xdr:rowOff>
    </xdr:to>
    <xdr:graphicFrame>
      <xdr:nvGraphicFramePr>
        <xdr:cNvPr id="2" name="1 Gráfico"/>
        <xdr:cNvGraphicFramePr/>
      </xdr:nvGraphicFramePr>
      <xdr:xfrm>
        <a:off x="3181350" y="4276725"/>
        <a:ext cx="136017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247650</xdr:colOff>
      <xdr:row>53</xdr:row>
      <xdr:rowOff>38100</xdr:rowOff>
    </xdr:from>
    <xdr:to>
      <xdr:col>22</xdr:col>
      <xdr:colOff>514350</xdr:colOff>
      <xdr:row>72</xdr:row>
      <xdr:rowOff>171450</xdr:rowOff>
    </xdr:to>
    <xdr:graphicFrame>
      <xdr:nvGraphicFramePr>
        <xdr:cNvPr id="3" name="1 Gráfico"/>
        <xdr:cNvGraphicFramePr/>
      </xdr:nvGraphicFramePr>
      <xdr:xfrm>
        <a:off x="3152775" y="12020550"/>
        <a:ext cx="13601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7"/>
  <sheetViews>
    <sheetView showGridLines="0" tabSelected="1" zoomScale="115" zoomScaleNormal="115" zoomScalePageLayoutView="0" workbookViewId="0" topLeftCell="A3">
      <selection activeCell="O6" sqref="O6"/>
    </sheetView>
  </sheetViews>
  <sheetFormatPr defaultColWidth="11.421875" defaultRowHeight="15"/>
  <cols>
    <col min="1" max="1" width="7.28125" style="0" customWidth="1"/>
    <col min="3" max="3" width="4.7109375" style="61" customWidth="1"/>
    <col min="4" max="4" width="4.00390625" style="61" bestFit="1" customWidth="1"/>
    <col min="5" max="5" width="4.00390625" style="10" customWidth="1"/>
    <col min="6" max="6" width="4.7109375" style="0" bestFit="1" customWidth="1"/>
    <col min="7" max="7" width="18.421875" style="20" bestFit="1" customWidth="1"/>
    <col min="8" max="8" width="13.140625" style="0" customWidth="1"/>
    <col min="9" max="9" width="14.421875" style="0" customWidth="1"/>
    <col min="10" max="10" width="15.140625" style="0" customWidth="1"/>
    <col min="12" max="12" width="5.28125" style="0" customWidth="1"/>
  </cols>
  <sheetData>
    <row r="1" spans="3:5" ht="9.75" customHeight="1" thickBot="1">
      <c r="C1" s="20"/>
      <c r="D1" s="20"/>
      <c r="E1"/>
    </row>
    <row r="2" spans="2:12" ht="32.25" customHeight="1">
      <c r="B2" s="177" t="s">
        <v>115</v>
      </c>
      <c r="C2" s="178"/>
      <c r="D2" s="178"/>
      <c r="E2" s="179"/>
      <c r="F2" s="179"/>
      <c r="G2" s="298"/>
      <c r="H2" s="180"/>
      <c r="I2" s="180"/>
      <c r="J2" s="180"/>
      <c r="K2" s="181"/>
      <c r="L2" s="8"/>
    </row>
    <row r="3" spans="2:12" ht="15.75" customHeight="1" thickBot="1">
      <c r="B3" s="182" t="s">
        <v>191</v>
      </c>
      <c r="C3" s="183"/>
      <c r="D3" s="183"/>
      <c r="E3" s="184"/>
      <c r="F3" s="184"/>
      <c r="G3" s="299"/>
      <c r="H3" s="185"/>
      <c r="I3" s="185"/>
      <c r="J3" s="421" t="s">
        <v>194</v>
      </c>
      <c r="K3" s="422"/>
      <c r="L3" s="9"/>
    </row>
    <row r="4" spans="3:5" ht="6.75" customHeight="1">
      <c r="C4" s="20"/>
      <c r="D4" s="20"/>
      <c r="E4"/>
    </row>
    <row r="5" spans="3:7" ht="8.25" customHeight="1" thickBot="1">
      <c r="C5" s="20"/>
      <c r="D5" s="20"/>
      <c r="E5"/>
      <c r="G5" s="300"/>
    </row>
    <row r="6" spans="2:11" ht="64.5" customHeight="1" thickBot="1">
      <c r="B6" s="423" t="s">
        <v>198</v>
      </c>
      <c r="C6" s="307" t="s">
        <v>189</v>
      </c>
      <c r="D6" s="307" t="s">
        <v>192</v>
      </c>
      <c r="E6" s="290" t="s">
        <v>119</v>
      </c>
      <c r="F6" s="312" t="s">
        <v>195</v>
      </c>
      <c r="G6" s="289" t="s">
        <v>116</v>
      </c>
      <c r="H6" s="289" t="s">
        <v>55</v>
      </c>
      <c r="I6" s="289" t="s">
        <v>75</v>
      </c>
      <c r="J6" s="289" t="s">
        <v>5</v>
      </c>
      <c r="K6" s="288" t="s">
        <v>21</v>
      </c>
    </row>
    <row r="7" spans="2:11" ht="15" customHeight="1">
      <c r="B7" s="424"/>
      <c r="C7" s="306">
        <v>1</v>
      </c>
      <c r="D7" s="348">
        <v>1</v>
      </c>
      <c r="E7" s="429" t="s">
        <v>57</v>
      </c>
      <c r="F7" s="340">
        <v>1</v>
      </c>
      <c r="G7" s="331" t="s">
        <v>0</v>
      </c>
      <c r="H7" s="331">
        <v>700</v>
      </c>
      <c r="I7" s="331">
        <v>2096</v>
      </c>
      <c r="J7" s="332">
        <v>1</v>
      </c>
      <c r="K7" s="333">
        <v>1</v>
      </c>
    </row>
    <row r="8" spans="2:11" ht="15">
      <c r="B8" s="424"/>
      <c r="C8" s="305">
        <v>1</v>
      </c>
      <c r="D8" s="349">
        <v>1</v>
      </c>
      <c r="E8" s="430"/>
      <c r="F8" s="341">
        <v>1</v>
      </c>
      <c r="G8" s="334" t="s">
        <v>13</v>
      </c>
      <c r="H8" s="334">
        <v>700</v>
      </c>
      <c r="I8" s="334">
        <v>2063</v>
      </c>
      <c r="J8" s="335">
        <v>1</v>
      </c>
      <c r="K8" s="336">
        <v>1</v>
      </c>
    </row>
    <row r="9" spans="2:11" ht="15">
      <c r="B9" s="424"/>
      <c r="C9" s="305">
        <v>4</v>
      </c>
      <c r="D9" s="349">
        <v>1</v>
      </c>
      <c r="E9" s="430"/>
      <c r="F9" s="341">
        <v>1</v>
      </c>
      <c r="G9" s="334" t="s">
        <v>78</v>
      </c>
      <c r="H9" s="334">
        <v>700</v>
      </c>
      <c r="I9" s="334">
        <v>1119</v>
      </c>
      <c r="J9" s="335">
        <v>1</v>
      </c>
      <c r="K9" s="336">
        <v>1</v>
      </c>
    </row>
    <row r="10" spans="2:11" ht="15">
      <c r="B10" s="424"/>
      <c r="C10" s="305">
        <v>1</v>
      </c>
      <c r="D10" s="349">
        <v>1</v>
      </c>
      <c r="E10" s="430"/>
      <c r="F10" s="341">
        <v>1</v>
      </c>
      <c r="G10" s="334" t="s">
        <v>97</v>
      </c>
      <c r="H10" s="334">
        <v>400</v>
      </c>
      <c r="I10" s="334">
        <v>1316</v>
      </c>
      <c r="J10" s="335">
        <v>1</v>
      </c>
      <c r="K10" s="336">
        <v>1</v>
      </c>
    </row>
    <row r="11" spans="2:11" ht="15">
      <c r="B11" s="424"/>
      <c r="C11" s="305">
        <v>1</v>
      </c>
      <c r="D11" s="349">
        <v>1</v>
      </c>
      <c r="E11" s="430"/>
      <c r="F11" s="341">
        <v>1</v>
      </c>
      <c r="G11" s="334" t="s">
        <v>24</v>
      </c>
      <c r="H11" s="334">
        <v>400</v>
      </c>
      <c r="I11" s="334">
        <v>862</v>
      </c>
      <c r="J11" s="335">
        <v>1</v>
      </c>
      <c r="K11" s="336">
        <v>1</v>
      </c>
    </row>
    <row r="12" spans="2:11" ht="15">
      <c r="B12" s="424"/>
      <c r="C12" s="305">
        <v>1</v>
      </c>
      <c r="D12" s="349">
        <v>1</v>
      </c>
      <c r="E12" s="430"/>
      <c r="F12" s="341">
        <v>1</v>
      </c>
      <c r="G12" s="334" t="s">
        <v>51</v>
      </c>
      <c r="H12" s="334">
        <v>400</v>
      </c>
      <c r="I12" s="334">
        <v>850</v>
      </c>
      <c r="J12" s="335">
        <v>1</v>
      </c>
      <c r="K12" s="336">
        <v>1</v>
      </c>
    </row>
    <row r="13" spans="2:11" ht="15">
      <c r="B13" s="424"/>
      <c r="C13" s="305">
        <v>8</v>
      </c>
      <c r="D13" s="349">
        <v>8</v>
      </c>
      <c r="E13" s="430"/>
      <c r="F13" s="341">
        <v>1</v>
      </c>
      <c r="G13" s="334" t="s">
        <v>54</v>
      </c>
      <c r="H13" s="334">
        <v>400</v>
      </c>
      <c r="I13" s="334">
        <v>818</v>
      </c>
      <c r="J13" s="335">
        <v>1</v>
      </c>
      <c r="K13" s="336">
        <v>1</v>
      </c>
    </row>
    <row r="14" spans="2:11" ht="15">
      <c r="B14" s="424"/>
      <c r="C14" s="305">
        <v>1</v>
      </c>
      <c r="D14" s="349">
        <v>1</v>
      </c>
      <c r="E14" s="430"/>
      <c r="F14" s="341">
        <v>1</v>
      </c>
      <c r="G14" s="334" t="s">
        <v>1</v>
      </c>
      <c r="H14" s="334">
        <v>400</v>
      </c>
      <c r="I14" s="334">
        <v>754</v>
      </c>
      <c r="J14" s="335">
        <v>1</v>
      </c>
      <c r="K14" s="336">
        <v>1</v>
      </c>
    </row>
    <row r="15" spans="2:11" ht="15">
      <c r="B15" s="424"/>
      <c r="C15" s="305">
        <v>22</v>
      </c>
      <c r="D15" s="349">
        <v>15</v>
      </c>
      <c r="E15" s="430"/>
      <c r="F15" s="341">
        <v>1</v>
      </c>
      <c r="G15" s="334" t="s">
        <v>52</v>
      </c>
      <c r="H15" s="334">
        <v>400</v>
      </c>
      <c r="I15" s="334">
        <v>707</v>
      </c>
      <c r="J15" s="335">
        <v>1</v>
      </c>
      <c r="K15" s="336">
        <v>1</v>
      </c>
    </row>
    <row r="16" spans="2:11" ht="15">
      <c r="B16" s="424"/>
      <c r="C16" s="305">
        <v>6</v>
      </c>
      <c r="D16" s="349">
        <v>7</v>
      </c>
      <c r="E16" s="430"/>
      <c r="F16" s="341">
        <v>1</v>
      </c>
      <c r="G16" s="334" t="s">
        <v>168</v>
      </c>
      <c r="H16" s="334">
        <v>400</v>
      </c>
      <c r="I16" s="334">
        <v>659</v>
      </c>
      <c r="J16" s="335">
        <v>1</v>
      </c>
      <c r="K16" s="336">
        <v>1</v>
      </c>
    </row>
    <row r="17" spans="2:11" ht="15">
      <c r="B17" s="424"/>
      <c r="C17" s="305">
        <v>1</v>
      </c>
      <c r="D17" s="349">
        <v>1</v>
      </c>
      <c r="E17" s="430"/>
      <c r="F17" s="341">
        <v>1</v>
      </c>
      <c r="G17" s="334" t="s">
        <v>50</v>
      </c>
      <c r="H17" s="334">
        <v>400</v>
      </c>
      <c r="I17" s="334">
        <v>658</v>
      </c>
      <c r="J17" s="335">
        <v>1</v>
      </c>
      <c r="K17" s="336">
        <v>1</v>
      </c>
    </row>
    <row r="18" spans="2:11" ht="15">
      <c r="B18" s="424"/>
      <c r="C18" s="305">
        <v>1</v>
      </c>
      <c r="D18" s="349">
        <v>1</v>
      </c>
      <c r="E18" s="430"/>
      <c r="F18" s="341">
        <v>1</v>
      </c>
      <c r="G18" s="334" t="s">
        <v>76</v>
      </c>
      <c r="H18" s="334">
        <v>400</v>
      </c>
      <c r="I18" s="334">
        <v>601</v>
      </c>
      <c r="J18" s="335">
        <v>1</v>
      </c>
      <c r="K18" s="336">
        <v>1</v>
      </c>
    </row>
    <row r="19" spans="2:11" ht="15">
      <c r="B19" s="424"/>
      <c r="C19" s="305">
        <v>14</v>
      </c>
      <c r="D19" s="349">
        <v>3</v>
      </c>
      <c r="E19" s="430"/>
      <c r="F19" s="341">
        <v>1</v>
      </c>
      <c r="G19" s="334" t="s">
        <v>100</v>
      </c>
      <c r="H19" s="334">
        <v>400</v>
      </c>
      <c r="I19" s="334">
        <v>585</v>
      </c>
      <c r="J19" s="335">
        <v>1</v>
      </c>
      <c r="K19" s="336">
        <v>1</v>
      </c>
    </row>
    <row r="20" spans="2:11" ht="15">
      <c r="B20" s="424"/>
      <c r="C20" s="305">
        <v>9</v>
      </c>
      <c r="D20" s="349">
        <v>1</v>
      </c>
      <c r="E20" s="430"/>
      <c r="F20" s="341">
        <v>1</v>
      </c>
      <c r="G20" s="334" t="s">
        <v>98</v>
      </c>
      <c r="H20" s="334">
        <v>400</v>
      </c>
      <c r="I20" s="334">
        <v>554</v>
      </c>
      <c r="J20" s="335">
        <v>1</v>
      </c>
      <c r="K20" s="336">
        <v>1</v>
      </c>
    </row>
    <row r="21" spans="2:11" ht="15">
      <c r="B21" s="424"/>
      <c r="C21" s="305">
        <v>5</v>
      </c>
      <c r="D21" s="349">
        <v>14</v>
      </c>
      <c r="E21" s="430"/>
      <c r="F21" s="341">
        <v>2</v>
      </c>
      <c r="G21" s="334" t="s">
        <v>81</v>
      </c>
      <c r="H21" s="334">
        <v>400</v>
      </c>
      <c r="I21" s="334">
        <v>859</v>
      </c>
      <c r="J21" s="335">
        <v>0.9987</v>
      </c>
      <c r="K21" s="336">
        <v>0.99935</v>
      </c>
    </row>
    <row r="22" spans="2:11" ht="15">
      <c r="B22" s="424"/>
      <c r="C22" s="305">
        <v>1</v>
      </c>
      <c r="D22" s="349">
        <v>11</v>
      </c>
      <c r="E22" s="430"/>
      <c r="F22" s="341">
        <v>3</v>
      </c>
      <c r="G22" s="334" t="s">
        <v>16</v>
      </c>
      <c r="H22" s="334">
        <v>400</v>
      </c>
      <c r="I22" s="334">
        <v>1052</v>
      </c>
      <c r="J22" s="335">
        <v>0.9991</v>
      </c>
      <c r="K22" s="336">
        <v>0.9991850364963504</v>
      </c>
    </row>
    <row r="23" spans="2:11" ht="15">
      <c r="B23" s="424"/>
      <c r="C23" s="305">
        <v>18</v>
      </c>
      <c r="D23" s="349">
        <v>17</v>
      </c>
      <c r="E23" s="430"/>
      <c r="F23" s="341">
        <v>4</v>
      </c>
      <c r="G23" s="334" t="s">
        <v>14</v>
      </c>
      <c r="H23" s="334">
        <v>700</v>
      </c>
      <c r="I23" s="334">
        <v>1335</v>
      </c>
      <c r="J23" s="335">
        <v>0.9976</v>
      </c>
      <c r="K23" s="336">
        <v>0.9988</v>
      </c>
    </row>
    <row r="24" spans="2:11" ht="15">
      <c r="B24" s="424"/>
      <c r="C24" s="305">
        <v>3</v>
      </c>
      <c r="D24" s="349">
        <v>2</v>
      </c>
      <c r="E24" s="430"/>
      <c r="F24" s="341">
        <v>5</v>
      </c>
      <c r="G24" s="334" t="s">
        <v>77</v>
      </c>
      <c r="H24" s="334">
        <v>700</v>
      </c>
      <c r="I24" s="334">
        <v>2448</v>
      </c>
      <c r="J24" s="335">
        <v>0.9981</v>
      </c>
      <c r="K24" s="336">
        <v>0.9987117812852311</v>
      </c>
    </row>
    <row r="25" spans="2:11" ht="15">
      <c r="B25" s="424"/>
      <c r="C25" s="305">
        <v>1</v>
      </c>
      <c r="D25" s="349">
        <v>1</v>
      </c>
      <c r="E25" s="430"/>
      <c r="F25" s="341">
        <v>6</v>
      </c>
      <c r="G25" s="334" t="s">
        <v>103</v>
      </c>
      <c r="H25" s="334">
        <v>400</v>
      </c>
      <c r="I25" s="334">
        <v>795</v>
      </c>
      <c r="J25" s="335">
        <v>0.998</v>
      </c>
      <c r="K25" s="336">
        <v>0.9984604316546762</v>
      </c>
    </row>
    <row r="26" spans="2:11" ht="15">
      <c r="B26" s="424"/>
      <c r="C26" s="305">
        <v>1</v>
      </c>
      <c r="D26" s="349">
        <v>16</v>
      </c>
      <c r="E26" s="430"/>
      <c r="F26" s="341">
        <v>7</v>
      </c>
      <c r="G26" s="334" t="s">
        <v>105</v>
      </c>
      <c r="H26" s="334">
        <v>400</v>
      </c>
      <c r="I26" s="334">
        <v>785</v>
      </c>
      <c r="J26" s="335">
        <v>0.9969</v>
      </c>
      <c r="K26" s="336">
        <v>0.9984500000000001</v>
      </c>
    </row>
    <row r="27" spans="2:11" ht="15">
      <c r="B27" s="424"/>
      <c r="C27" s="305">
        <v>20</v>
      </c>
      <c r="D27" s="349">
        <v>9</v>
      </c>
      <c r="E27" s="430"/>
      <c r="F27" s="341">
        <v>8</v>
      </c>
      <c r="G27" s="334" t="s">
        <v>110</v>
      </c>
      <c r="H27" s="334">
        <v>400</v>
      </c>
      <c r="I27" s="334">
        <v>609</v>
      </c>
      <c r="J27" s="335">
        <v>0.9966</v>
      </c>
      <c r="K27" s="336">
        <v>0.9983</v>
      </c>
    </row>
    <row r="28" spans="2:11" ht="15">
      <c r="B28" s="424"/>
      <c r="C28" s="305">
        <v>1</v>
      </c>
      <c r="D28" s="349">
        <v>13</v>
      </c>
      <c r="E28" s="430"/>
      <c r="F28" s="341">
        <v>9</v>
      </c>
      <c r="G28" s="334" t="s">
        <v>26</v>
      </c>
      <c r="H28" s="334">
        <v>700</v>
      </c>
      <c r="I28" s="334">
        <v>1227</v>
      </c>
      <c r="J28" s="335">
        <v>0.9975</v>
      </c>
      <c r="K28" s="336">
        <v>0.9977522172949003</v>
      </c>
    </row>
    <row r="29" spans="2:11" ht="15">
      <c r="B29" s="424"/>
      <c r="C29" s="305">
        <v>1</v>
      </c>
      <c r="D29" s="349">
        <v>1</v>
      </c>
      <c r="E29" s="430"/>
      <c r="F29" s="341">
        <v>10</v>
      </c>
      <c r="G29" s="334" t="s">
        <v>48</v>
      </c>
      <c r="H29" s="334">
        <v>400</v>
      </c>
      <c r="I29" s="334">
        <v>496</v>
      </c>
      <c r="J29" s="335">
        <v>0.9955</v>
      </c>
      <c r="K29" s="336">
        <v>0.99775</v>
      </c>
    </row>
    <row r="30" spans="2:11" ht="15">
      <c r="B30" s="424"/>
      <c r="C30" s="305">
        <v>16</v>
      </c>
      <c r="D30" s="349">
        <v>20</v>
      </c>
      <c r="E30" s="430"/>
      <c r="F30" s="341">
        <v>11</v>
      </c>
      <c r="G30" s="334" t="s">
        <v>33</v>
      </c>
      <c r="H30" s="334">
        <v>400</v>
      </c>
      <c r="I30" s="334">
        <v>686</v>
      </c>
      <c r="J30" s="335">
        <v>0.9944</v>
      </c>
      <c r="K30" s="336">
        <v>0.9972</v>
      </c>
    </row>
    <row r="31" spans="2:11" ht="15">
      <c r="B31" s="424"/>
      <c r="C31" s="305">
        <v>10</v>
      </c>
      <c r="D31" s="349">
        <v>19</v>
      </c>
      <c r="E31" s="430"/>
      <c r="F31" s="341">
        <v>12</v>
      </c>
      <c r="G31" s="334" t="s">
        <v>39</v>
      </c>
      <c r="H31" s="334">
        <v>700</v>
      </c>
      <c r="I31" s="334">
        <v>1577</v>
      </c>
      <c r="J31" s="335">
        <v>0.9948</v>
      </c>
      <c r="K31" s="336">
        <v>0.9969680345572354</v>
      </c>
    </row>
    <row r="32" spans="2:11" ht="15">
      <c r="B32" s="424"/>
      <c r="C32" s="305">
        <v>7</v>
      </c>
      <c r="D32" s="349">
        <v>10</v>
      </c>
      <c r="E32" s="430"/>
      <c r="F32" s="341">
        <v>13</v>
      </c>
      <c r="G32" s="334" t="s">
        <v>17</v>
      </c>
      <c r="H32" s="334">
        <v>400</v>
      </c>
      <c r="I32" s="334">
        <v>577</v>
      </c>
      <c r="J32" s="335">
        <v>0.9964</v>
      </c>
      <c r="K32" s="336">
        <v>0.9968332574031891</v>
      </c>
    </row>
    <row r="33" spans="2:11" ht="15">
      <c r="B33" s="424"/>
      <c r="C33" s="305">
        <v>2</v>
      </c>
      <c r="D33" s="349">
        <v>5</v>
      </c>
      <c r="E33" s="430"/>
      <c r="F33" s="341">
        <v>14</v>
      </c>
      <c r="G33" s="334" t="s">
        <v>169</v>
      </c>
      <c r="H33" s="334">
        <v>700</v>
      </c>
      <c r="I33" s="334">
        <v>1221</v>
      </c>
      <c r="J33" s="335">
        <v>0.9914</v>
      </c>
      <c r="K33" s="336">
        <v>0.9957</v>
      </c>
    </row>
    <row r="34" spans="2:11" ht="15">
      <c r="B34" s="424"/>
      <c r="C34" s="305">
        <v>11</v>
      </c>
      <c r="D34" s="349">
        <v>12</v>
      </c>
      <c r="E34" s="430"/>
      <c r="F34" s="341">
        <v>15</v>
      </c>
      <c r="G34" s="334" t="s">
        <v>47</v>
      </c>
      <c r="H34" s="334">
        <v>400</v>
      </c>
      <c r="I34" s="334">
        <v>971</v>
      </c>
      <c r="J34" s="335">
        <v>0.9909</v>
      </c>
      <c r="K34" s="336">
        <v>0.99545</v>
      </c>
    </row>
    <row r="35" spans="2:11" ht="15">
      <c r="B35" s="424"/>
      <c r="C35" s="305">
        <v>28</v>
      </c>
      <c r="D35" s="349">
        <v>24</v>
      </c>
      <c r="E35" s="430"/>
      <c r="F35" s="341">
        <v>16</v>
      </c>
      <c r="G35" s="334" t="s">
        <v>7</v>
      </c>
      <c r="H35" s="334">
        <v>400</v>
      </c>
      <c r="I35" s="334">
        <v>609</v>
      </c>
      <c r="J35" s="335">
        <v>0.9904</v>
      </c>
      <c r="K35" s="336">
        <v>0.9952</v>
      </c>
    </row>
    <row r="36" spans="2:11" ht="15">
      <c r="B36" s="424"/>
      <c r="C36" s="305">
        <v>32</v>
      </c>
      <c r="D36" s="349">
        <v>32</v>
      </c>
      <c r="E36" s="430"/>
      <c r="F36" s="341">
        <v>17</v>
      </c>
      <c r="G36" s="334" t="s">
        <v>111</v>
      </c>
      <c r="H36" s="334">
        <v>400</v>
      </c>
      <c r="I36" s="334">
        <v>766</v>
      </c>
      <c r="J36" s="335">
        <v>0.9884</v>
      </c>
      <c r="K36" s="336">
        <v>0.9942</v>
      </c>
    </row>
    <row r="37" spans="2:11" ht="15">
      <c r="B37" s="424"/>
      <c r="C37" s="305">
        <v>17</v>
      </c>
      <c r="D37" s="349">
        <v>23</v>
      </c>
      <c r="E37" s="430"/>
      <c r="F37" s="341">
        <v>18</v>
      </c>
      <c r="G37" s="334" t="s">
        <v>99</v>
      </c>
      <c r="H37" s="334">
        <v>400</v>
      </c>
      <c r="I37" s="334">
        <v>457</v>
      </c>
      <c r="J37" s="335">
        <v>0.9882</v>
      </c>
      <c r="K37" s="336">
        <v>0.9941</v>
      </c>
    </row>
    <row r="38" spans="2:11" ht="15">
      <c r="B38" s="424"/>
      <c r="C38" s="305">
        <v>21</v>
      </c>
      <c r="D38" s="349">
        <v>18</v>
      </c>
      <c r="E38" s="430"/>
      <c r="F38" s="341">
        <v>19</v>
      </c>
      <c r="G38" s="334" t="s">
        <v>6</v>
      </c>
      <c r="H38" s="334">
        <v>700</v>
      </c>
      <c r="I38" s="334">
        <v>2731</v>
      </c>
      <c r="J38" s="335">
        <v>0.9851</v>
      </c>
      <c r="K38" s="336">
        <v>0.99255</v>
      </c>
    </row>
    <row r="39" spans="2:11" ht="15">
      <c r="B39" s="424"/>
      <c r="C39" s="305">
        <v>29</v>
      </c>
      <c r="D39" s="349">
        <v>28</v>
      </c>
      <c r="E39" s="430"/>
      <c r="F39" s="341">
        <v>20</v>
      </c>
      <c r="G39" s="334" t="s">
        <v>107</v>
      </c>
      <c r="H39" s="334">
        <v>400</v>
      </c>
      <c r="I39" s="334">
        <v>784</v>
      </c>
      <c r="J39" s="335">
        <v>0.9863</v>
      </c>
      <c r="K39" s="336">
        <v>0.992088053097345</v>
      </c>
    </row>
    <row r="40" spans="2:11" ht="15">
      <c r="B40" s="424"/>
      <c r="C40" s="305">
        <v>26</v>
      </c>
      <c r="D40" s="349">
        <v>40</v>
      </c>
      <c r="E40" s="430"/>
      <c r="F40" s="341">
        <v>21</v>
      </c>
      <c r="G40" s="334" t="s">
        <v>45</v>
      </c>
      <c r="H40" s="334">
        <v>400</v>
      </c>
      <c r="I40" s="334">
        <v>842</v>
      </c>
      <c r="J40" s="335">
        <v>0.9831</v>
      </c>
      <c r="K40" s="336">
        <v>0.9906395295902883</v>
      </c>
    </row>
    <row r="41" spans="2:11" ht="15">
      <c r="B41" s="424"/>
      <c r="C41" s="305">
        <v>31</v>
      </c>
      <c r="D41" s="349">
        <v>21</v>
      </c>
      <c r="E41" s="430"/>
      <c r="F41" s="341">
        <v>22</v>
      </c>
      <c r="G41" s="334" t="s">
        <v>43</v>
      </c>
      <c r="H41" s="334">
        <v>700</v>
      </c>
      <c r="I41" s="334">
        <v>2017</v>
      </c>
      <c r="J41" s="335">
        <v>0.9817</v>
      </c>
      <c r="K41" s="336">
        <v>0.9902923791821562</v>
      </c>
    </row>
    <row r="42" spans="2:11" ht="15">
      <c r="B42" s="424"/>
      <c r="C42" s="305">
        <v>23</v>
      </c>
      <c r="D42" s="349">
        <v>27</v>
      </c>
      <c r="E42" s="430"/>
      <c r="F42" s="341">
        <v>23</v>
      </c>
      <c r="G42" s="334" t="s">
        <v>102</v>
      </c>
      <c r="H42" s="334">
        <v>400</v>
      </c>
      <c r="I42" s="334">
        <v>635</v>
      </c>
      <c r="J42" s="335">
        <v>0.9802</v>
      </c>
      <c r="K42" s="336">
        <v>0.9901</v>
      </c>
    </row>
    <row r="43" spans="2:11" ht="15">
      <c r="B43" s="424"/>
      <c r="C43" s="305">
        <v>37</v>
      </c>
      <c r="D43" s="349">
        <v>35</v>
      </c>
      <c r="E43" s="430"/>
      <c r="F43" s="341">
        <v>24</v>
      </c>
      <c r="G43" s="334" t="s">
        <v>49</v>
      </c>
      <c r="H43" s="334">
        <v>400</v>
      </c>
      <c r="I43" s="334">
        <v>581</v>
      </c>
      <c r="J43" s="335">
        <v>0.9782</v>
      </c>
      <c r="K43" s="336">
        <v>0.9891</v>
      </c>
    </row>
    <row r="44" spans="2:11" ht="15">
      <c r="B44" s="424"/>
      <c r="C44" s="305">
        <v>15</v>
      </c>
      <c r="D44" s="349">
        <v>1</v>
      </c>
      <c r="E44" s="430"/>
      <c r="F44" s="341">
        <v>25</v>
      </c>
      <c r="G44" s="334" t="s">
        <v>36</v>
      </c>
      <c r="H44" s="334">
        <v>400</v>
      </c>
      <c r="I44" s="334">
        <v>444</v>
      </c>
      <c r="J44" s="335">
        <v>0.9898</v>
      </c>
      <c r="K44" s="336">
        <v>0.9875530612244898</v>
      </c>
    </row>
    <row r="45" spans="2:11" ht="15">
      <c r="B45" s="424"/>
      <c r="C45" s="305">
        <v>12</v>
      </c>
      <c r="D45" s="349">
        <v>4</v>
      </c>
      <c r="E45" s="430"/>
      <c r="F45" s="341">
        <v>26</v>
      </c>
      <c r="G45" s="334" t="s">
        <v>171</v>
      </c>
      <c r="H45" s="334">
        <v>400</v>
      </c>
      <c r="I45" s="334">
        <v>389</v>
      </c>
      <c r="J45" s="335">
        <v>0.9854</v>
      </c>
      <c r="K45" s="336">
        <v>0.9872000000000001</v>
      </c>
    </row>
    <row r="46" spans="2:11" ht="15">
      <c r="B46" s="424"/>
      <c r="C46" s="305">
        <v>24</v>
      </c>
      <c r="D46" s="349">
        <v>29</v>
      </c>
      <c r="E46" s="430"/>
      <c r="F46" s="341">
        <v>27</v>
      </c>
      <c r="G46" s="334" t="s">
        <v>22</v>
      </c>
      <c r="H46" s="334">
        <v>400</v>
      </c>
      <c r="I46" s="334">
        <v>497</v>
      </c>
      <c r="J46" s="335">
        <v>0.9776</v>
      </c>
      <c r="K46" s="336">
        <v>0.9870035928143712</v>
      </c>
    </row>
    <row r="47" spans="2:11" ht="15">
      <c r="B47" s="424"/>
      <c r="C47" s="305">
        <v>39</v>
      </c>
      <c r="D47" s="349">
        <v>37</v>
      </c>
      <c r="E47" s="430"/>
      <c r="F47" s="341">
        <v>28</v>
      </c>
      <c r="G47" s="334" t="s">
        <v>38</v>
      </c>
      <c r="H47" s="334">
        <v>400</v>
      </c>
      <c r="I47" s="334">
        <v>762</v>
      </c>
      <c r="J47" s="335">
        <v>0.9732</v>
      </c>
      <c r="K47" s="336">
        <v>0.9833799642218246</v>
      </c>
    </row>
    <row r="48" spans="2:11" ht="15">
      <c r="B48" s="424"/>
      <c r="C48" s="305">
        <v>27</v>
      </c>
      <c r="D48" s="349">
        <v>6</v>
      </c>
      <c r="E48" s="430"/>
      <c r="F48" s="341">
        <v>29</v>
      </c>
      <c r="G48" s="334" t="s">
        <v>53</v>
      </c>
      <c r="H48" s="334">
        <v>700</v>
      </c>
      <c r="I48" s="334">
        <v>1161</v>
      </c>
      <c r="J48" s="335">
        <v>0.9639</v>
      </c>
      <c r="K48" s="336">
        <v>0.98195</v>
      </c>
    </row>
    <row r="49" spans="2:11" ht="15">
      <c r="B49" s="424"/>
      <c r="C49" s="305">
        <v>25</v>
      </c>
      <c r="D49" s="349">
        <v>25</v>
      </c>
      <c r="E49" s="430"/>
      <c r="F49" s="341">
        <v>30</v>
      </c>
      <c r="G49" s="334" t="s">
        <v>18</v>
      </c>
      <c r="H49" s="334">
        <v>700</v>
      </c>
      <c r="I49" s="334">
        <v>1458</v>
      </c>
      <c r="J49" s="335">
        <v>0.9643</v>
      </c>
      <c r="K49" s="336">
        <v>0.9818526759167493</v>
      </c>
    </row>
    <row r="50" spans="2:11" ht="15">
      <c r="B50" s="424"/>
      <c r="C50" s="305">
        <v>47</v>
      </c>
      <c r="D50" s="349">
        <v>38</v>
      </c>
      <c r="E50" s="430"/>
      <c r="F50" s="341">
        <v>31</v>
      </c>
      <c r="G50" s="334" t="s">
        <v>46</v>
      </c>
      <c r="H50" s="334">
        <v>400</v>
      </c>
      <c r="I50" s="334">
        <v>738</v>
      </c>
      <c r="J50" s="335">
        <v>0.9635</v>
      </c>
      <c r="K50" s="336">
        <v>0.9799207317073171</v>
      </c>
    </row>
    <row r="51" spans="2:11" ht="15">
      <c r="B51" s="424"/>
      <c r="C51" s="305">
        <v>13</v>
      </c>
      <c r="D51" s="349">
        <v>22</v>
      </c>
      <c r="E51" s="430"/>
      <c r="F51" s="341">
        <v>32</v>
      </c>
      <c r="G51" s="334" t="s">
        <v>101</v>
      </c>
      <c r="H51" s="334">
        <v>400</v>
      </c>
      <c r="I51" s="334">
        <v>816</v>
      </c>
      <c r="J51" s="335">
        <v>0.9627</v>
      </c>
      <c r="K51" s="336">
        <v>0.9795818271119843</v>
      </c>
    </row>
    <row r="52" spans="2:11" ht="15">
      <c r="B52" s="424"/>
      <c r="C52" s="305">
        <v>48</v>
      </c>
      <c r="D52" s="349">
        <v>34</v>
      </c>
      <c r="E52" s="430"/>
      <c r="F52" s="341">
        <v>33</v>
      </c>
      <c r="G52" s="334" t="s">
        <v>9</v>
      </c>
      <c r="H52" s="334">
        <v>700</v>
      </c>
      <c r="I52" s="334">
        <v>1462</v>
      </c>
      <c r="J52" s="335">
        <v>0.9638</v>
      </c>
      <c r="K52" s="336">
        <v>0.9787421052631579</v>
      </c>
    </row>
    <row r="53" spans="2:11" ht="15">
      <c r="B53" s="424"/>
      <c r="C53" s="305">
        <v>55</v>
      </c>
      <c r="D53" s="349">
        <v>30</v>
      </c>
      <c r="E53" s="430"/>
      <c r="F53" s="341">
        <v>34</v>
      </c>
      <c r="G53" s="334" t="s">
        <v>4</v>
      </c>
      <c r="H53" s="334">
        <v>400</v>
      </c>
      <c r="I53" s="334">
        <v>1217</v>
      </c>
      <c r="J53" s="335">
        <v>0.9613</v>
      </c>
      <c r="K53" s="336">
        <v>0.9784693146417446</v>
      </c>
    </row>
    <row r="54" spans="2:11" ht="15">
      <c r="B54" s="424"/>
      <c r="C54" s="305">
        <v>51</v>
      </c>
      <c r="D54" s="349">
        <v>36</v>
      </c>
      <c r="E54" s="430"/>
      <c r="F54" s="341">
        <v>35</v>
      </c>
      <c r="G54" s="334" t="s">
        <v>113</v>
      </c>
      <c r="H54" s="334">
        <v>700</v>
      </c>
      <c r="I54" s="334">
        <v>2425</v>
      </c>
      <c r="J54" s="335">
        <v>0.9604</v>
      </c>
      <c r="K54" s="336">
        <v>0.9771470827679782</v>
      </c>
    </row>
    <row r="55" spans="2:11" ht="15">
      <c r="B55" s="424"/>
      <c r="C55" s="305">
        <v>35</v>
      </c>
      <c r="D55" s="349">
        <v>26</v>
      </c>
      <c r="E55" s="430"/>
      <c r="F55" s="341">
        <v>36</v>
      </c>
      <c r="G55" s="334" t="s">
        <v>138</v>
      </c>
      <c r="H55" s="334">
        <v>1500</v>
      </c>
      <c r="I55" s="334">
        <v>3912</v>
      </c>
      <c r="J55" s="335">
        <v>0.9616</v>
      </c>
      <c r="K55" s="336">
        <v>0.9759086956521739</v>
      </c>
    </row>
    <row r="56" spans="2:11" ht="15">
      <c r="B56" s="424"/>
      <c r="C56" s="305">
        <v>30</v>
      </c>
      <c r="D56" s="349">
        <v>31</v>
      </c>
      <c r="E56" s="430"/>
      <c r="F56" s="341">
        <v>37</v>
      </c>
      <c r="G56" s="334" t="s">
        <v>106</v>
      </c>
      <c r="H56" s="334">
        <v>400</v>
      </c>
      <c r="I56" s="334">
        <v>529</v>
      </c>
      <c r="J56" s="335">
        <v>0.9532</v>
      </c>
      <c r="K56" s="336">
        <v>0.9757477272727273</v>
      </c>
    </row>
    <row r="57" spans="2:11" ht="15">
      <c r="B57" s="424"/>
      <c r="C57" s="305">
        <v>34</v>
      </c>
      <c r="D57" s="349">
        <v>33</v>
      </c>
      <c r="E57" s="430"/>
      <c r="F57" s="341">
        <v>38</v>
      </c>
      <c r="G57" s="334" t="s">
        <v>28</v>
      </c>
      <c r="H57" s="334">
        <v>400</v>
      </c>
      <c r="I57" s="334">
        <v>1116</v>
      </c>
      <c r="J57" s="335">
        <v>0.9349</v>
      </c>
      <c r="K57" s="336">
        <v>0.9653122327790973</v>
      </c>
    </row>
    <row r="58" spans="2:11" ht="15">
      <c r="B58" s="424"/>
      <c r="C58" s="305">
        <v>41</v>
      </c>
      <c r="D58" s="349">
        <v>44</v>
      </c>
      <c r="E58" s="430"/>
      <c r="F58" s="341">
        <v>39</v>
      </c>
      <c r="G58" s="334" t="s">
        <v>27</v>
      </c>
      <c r="H58" s="334">
        <v>400</v>
      </c>
      <c r="I58" s="334">
        <v>430</v>
      </c>
      <c r="J58" s="335">
        <v>0.9209</v>
      </c>
      <c r="K58" s="336">
        <v>0.954590625</v>
      </c>
    </row>
    <row r="59" spans="2:11" ht="15">
      <c r="B59" s="424"/>
      <c r="C59" s="305">
        <v>38</v>
      </c>
      <c r="D59" s="349">
        <v>42</v>
      </c>
      <c r="E59" s="430"/>
      <c r="F59" s="341">
        <v>40</v>
      </c>
      <c r="G59" s="334" t="s">
        <v>30</v>
      </c>
      <c r="H59" s="334">
        <v>1500</v>
      </c>
      <c r="I59" s="334">
        <v>3563</v>
      </c>
      <c r="J59" s="335">
        <v>0.909</v>
      </c>
      <c r="K59" s="336">
        <v>0.9530987261146497</v>
      </c>
    </row>
    <row r="60" spans="2:11" ht="15">
      <c r="B60" s="424"/>
      <c r="C60" s="305">
        <v>49</v>
      </c>
      <c r="D60" s="349">
        <v>46</v>
      </c>
      <c r="E60" s="430"/>
      <c r="F60" s="341">
        <v>41</v>
      </c>
      <c r="G60" s="334" t="s">
        <v>15</v>
      </c>
      <c r="H60" s="334">
        <v>700</v>
      </c>
      <c r="I60" s="334">
        <v>3624</v>
      </c>
      <c r="J60" s="335">
        <v>0.9033</v>
      </c>
      <c r="K60" s="336">
        <v>0.9502007246376811</v>
      </c>
    </row>
    <row r="61" spans="2:11" ht="15">
      <c r="B61" s="424"/>
      <c r="C61" s="305">
        <v>62</v>
      </c>
      <c r="D61" s="349">
        <v>75</v>
      </c>
      <c r="E61" s="430"/>
      <c r="F61" s="341">
        <v>42</v>
      </c>
      <c r="G61" s="334" t="s">
        <v>104</v>
      </c>
      <c r="H61" s="334">
        <v>400</v>
      </c>
      <c r="I61" s="334">
        <v>554</v>
      </c>
      <c r="J61" s="335">
        <v>0.8966</v>
      </c>
      <c r="K61" s="336">
        <v>0.9482999999999999</v>
      </c>
    </row>
    <row r="62" spans="2:11" ht="15">
      <c r="B62" s="424"/>
      <c r="C62" s="305">
        <v>57</v>
      </c>
      <c r="D62" s="349">
        <v>52</v>
      </c>
      <c r="E62" s="430"/>
      <c r="F62" s="341">
        <v>43</v>
      </c>
      <c r="G62" s="334" t="s">
        <v>147</v>
      </c>
      <c r="H62" s="334">
        <v>400</v>
      </c>
      <c r="I62" s="334">
        <v>455</v>
      </c>
      <c r="J62" s="335">
        <v>0.8984</v>
      </c>
      <c r="K62" s="336">
        <v>0.9482445859872611</v>
      </c>
    </row>
    <row r="63" spans="2:11" ht="15">
      <c r="B63" s="424"/>
      <c r="C63" s="305">
        <v>44</v>
      </c>
      <c r="D63" s="349">
        <v>45</v>
      </c>
      <c r="E63" s="430"/>
      <c r="F63" s="341">
        <v>44</v>
      </c>
      <c r="G63" s="334" t="s">
        <v>11</v>
      </c>
      <c r="H63" s="334">
        <v>1500</v>
      </c>
      <c r="I63" s="334">
        <v>3344</v>
      </c>
      <c r="J63" s="335">
        <v>0.9012</v>
      </c>
      <c r="K63" s="336">
        <v>0.9468839447355883</v>
      </c>
    </row>
    <row r="64" spans="2:11" ht="15">
      <c r="B64" s="424"/>
      <c r="C64" s="305">
        <v>33</v>
      </c>
      <c r="D64" s="349">
        <v>39</v>
      </c>
      <c r="E64" s="430"/>
      <c r="F64" s="341">
        <v>45</v>
      </c>
      <c r="G64" s="334" t="s">
        <v>12</v>
      </c>
      <c r="H64" s="334">
        <v>400</v>
      </c>
      <c r="I64" s="334">
        <v>1434</v>
      </c>
      <c r="J64" s="335">
        <v>0.898</v>
      </c>
      <c r="K64" s="336">
        <v>0.9467591036414567</v>
      </c>
    </row>
    <row r="65" spans="2:11" ht="15">
      <c r="B65" s="424"/>
      <c r="C65" s="305">
        <v>19</v>
      </c>
      <c r="D65" s="349">
        <v>1</v>
      </c>
      <c r="E65" s="430"/>
      <c r="F65" s="341">
        <v>46</v>
      </c>
      <c r="G65" s="334" t="s">
        <v>3</v>
      </c>
      <c r="H65" s="334">
        <v>400</v>
      </c>
      <c r="I65" s="334">
        <v>338</v>
      </c>
      <c r="J65" s="335">
        <v>0.9509</v>
      </c>
      <c r="K65" s="336">
        <v>0.94445</v>
      </c>
    </row>
    <row r="66" spans="2:11" ht="15">
      <c r="B66" s="424"/>
      <c r="C66" s="305">
        <v>46</v>
      </c>
      <c r="D66" s="349">
        <v>53</v>
      </c>
      <c r="E66" s="430"/>
      <c r="F66" s="341">
        <v>47</v>
      </c>
      <c r="G66" s="334" t="s">
        <v>44</v>
      </c>
      <c r="H66" s="334">
        <v>400</v>
      </c>
      <c r="I66" s="334">
        <v>1332</v>
      </c>
      <c r="J66" s="335">
        <v>0.9012</v>
      </c>
      <c r="K66" s="336">
        <v>0.9431373134328358</v>
      </c>
    </row>
    <row r="67" spans="2:11" ht="15">
      <c r="B67" s="424"/>
      <c r="C67" s="305">
        <v>45</v>
      </c>
      <c r="D67" s="349">
        <v>43</v>
      </c>
      <c r="E67" s="430"/>
      <c r="F67" s="341">
        <v>48</v>
      </c>
      <c r="G67" s="334" t="s">
        <v>80</v>
      </c>
      <c r="H67" s="334">
        <v>700</v>
      </c>
      <c r="I67" s="334">
        <v>2594</v>
      </c>
      <c r="J67" s="335">
        <v>0.8924</v>
      </c>
      <c r="K67" s="336">
        <v>0.9400053097345134</v>
      </c>
    </row>
    <row r="68" spans="2:11" ht="15">
      <c r="B68" s="424"/>
      <c r="C68" s="305">
        <v>1</v>
      </c>
      <c r="D68" s="349">
        <v>1</v>
      </c>
      <c r="E68" s="430"/>
      <c r="F68" s="341">
        <v>49</v>
      </c>
      <c r="G68" s="334" t="s">
        <v>37</v>
      </c>
      <c r="H68" s="334">
        <v>700</v>
      </c>
      <c r="I68" s="334">
        <v>1029</v>
      </c>
      <c r="J68" s="335">
        <v>0.9002</v>
      </c>
      <c r="K68" s="336">
        <v>0.9391428211586902</v>
      </c>
    </row>
    <row r="69" spans="2:11" ht="15">
      <c r="B69" s="424"/>
      <c r="C69" s="305">
        <v>43</v>
      </c>
      <c r="D69" s="349">
        <v>48</v>
      </c>
      <c r="E69" s="430"/>
      <c r="F69" s="341">
        <v>50</v>
      </c>
      <c r="G69" s="334" t="s">
        <v>8</v>
      </c>
      <c r="H69" s="334">
        <v>700</v>
      </c>
      <c r="I69" s="334">
        <v>1154</v>
      </c>
      <c r="J69" s="335">
        <v>0.8748</v>
      </c>
      <c r="K69" s="336">
        <v>0.9355012658227848</v>
      </c>
    </row>
    <row r="70" spans="2:11" ht="15">
      <c r="B70" s="424"/>
      <c r="C70" s="305">
        <v>40</v>
      </c>
      <c r="D70" s="349">
        <v>67</v>
      </c>
      <c r="E70" s="430"/>
      <c r="F70" s="341">
        <v>51</v>
      </c>
      <c r="G70" s="334" t="s">
        <v>29</v>
      </c>
      <c r="H70" s="334">
        <v>700</v>
      </c>
      <c r="I70" s="334">
        <v>1150</v>
      </c>
      <c r="J70" s="335">
        <v>0.8817</v>
      </c>
      <c r="K70" s="336">
        <v>0.9342806569343066</v>
      </c>
    </row>
    <row r="71" spans="2:11" ht="15">
      <c r="B71" s="424"/>
      <c r="C71" s="305">
        <v>53</v>
      </c>
      <c r="D71" s="349">
        <v>49</v>
      </c>
      <c r="E71" s="430"/>
      <c r="F71" s="341">
        <v>52</v>
      </c>
      <c r="G71" s="334" t="s">
        <v>34</v>
      </c>
      <c r="H71" s="334">
        <v>700</v>
      </c>
      <c r="I71" s="334">
        <v>3255</v>
      </c>
      <c r="J71" s="335">
        <v>0.8713</v>
      </c>
      <c r="K71" s="336">
        <v>0.92305234375</v>
      </c>
    </row>
    <row r="72" spans="2:11" ht="15">
      <c r="B72" s="424"/>
      <c r="C72" s="305">
        <v>63</v>
      </c>
      <c r="D72" s="349">
        <v>57</v>
      </c>
      <c r="E72" s="430"/>
      <c r="F72" s="341">
        <v>53</v>
      </c>
      <c r="G72" s="334" t="s">
        <v>109</v>
      </c>
      <c r="H72" s="334">
        <v>400</v>
      </c>
      <c r="I72" s="334">
        <v>286</v>
      </c>
      <c r="J72" s="335">
        <v>0.9655</v>
      </c>
      <c r="K72" s="336">
        <v>0.9230472972972973</v>
      </c>
    </row>
    <row r="73" spans="2:11" ht="15">
      <c r="B73" s="424"/>
      <c r="C73" s="305">
        <v>60</v>
      </c>
      <c r="D73" s="349">
        <v>62</v>
      </c>
      <c r="E73" s="430"/>
      <c r="F73" s="341">
        <v>54</v>
      </c>
      <c r="G73" s="334" t="s">
        <v>170</v>
      </c>
      <c r="H73" s="334">
        <v>700</v>
      </c>
      <c r="I73" s="334">
        <v>2312</v>
      </c>
      <c r="J73" s="335">
        <v>0.8653</v>
      </c>
      <c r="K73" s="336">
        <v>0.9223966116676487</v>
      </c>
    </row>
    <row r="74" spans="2:11" ht="15">
      <c r="B74" s="424"/>
      <c r="C74" s="305">
        <v>52</v>
      </c>
      <c r="D74" s="349">
        <v>51</v>
      </c>
      <c r="E74" s="430"/>
      <c r="F74" s="341">
        <v>55</v>
      </c>
      <c r="G74" s="334" t="s">
        <v>40</v>
      </c>
      <c r="H74" s="334">
        <v>700</v>
      </c>
      <c r="I74" s="334">
        <v>1514</v>
      </c>
      <c r="J74" s="335">
        <v>0.8584</v>
      </c>
      <c r="K74" s="336">
        <v>0.9139877358490567</v>
      </c>
    </row>
    <row r="75" spans="2:11" ht="15">
      <c r="B75" s="424"/>
      <c r="C75" s="305">
        <v>59</v>
      </c>
      <c r="D75" s="349">
        <v>54</v>
      </c>
      <c r="E75" s="430"/>
      <c r="F75" s="341">
        <v>56</v>
      </c>
      <c r="G75" s="334" t="s">
        <v>173</v>
      </c>
      <c r="H75" s="334">
        <v>700</v>
      </c>
      <c r="I75" s="334">
        <v>2234</v>
      </c>
      <c r="J75" s="335">
        <v>0.8552</v>
      </c>
      <c r="K75" s="336">
        <v>0.9134575727181544</v>
      </c>
    </row>
    <row r="76" spans="2:11" ht="15">
      <c r="B76" s="424"/>
      <c r="C76" s="305">
        <v>56</v>
      </c>
      <c r="D76" s="349">
        <v>50</v>
      </c>
      <c r="E76" s="430"/>
      <c r="F76" s="341">
        <v>57</v>
      </c>
      <c r="G76" s="334" t="s">
        <v>31</v>
      </c>
      <c r="H76" s="334">
        <v>1500</v>
      </c>
      <c r="I76" s="334">
        <v>9017</v>
      </c>
      <c r="J76" s="335">
        <v>0.8338</v>
      </c>
      <c r="K76" s="336">
        <v>0.9088525888958203</v>
      </c>
    </row>
    <row r="77" spans="2:11" ht="15">
      <c r="B77" s="424"/>
      <c r="C77" s="305">
        <v>65</v>
      </c>
      <c r="D77" s="349">
        <v>60</v>
      </c>
      <c r="E77" s="430"/>
      <c r="F77" s="341">
        <v>58</v>
      </c>
      <c r="G77" s="334" t="s">
        <v>23</v>
      </c>
      <c r="H77" s="334">
        <v>700</v>
      </c>
      <c r="I77" s="334">
        <v>1614</v>
      </c>
      <c r="J77" s="335">
        <v>0.8083</v>
      </c>
      <c r="K77" s="336">
        <v>0.8980215953307393</v>
      </c>
    </row>
    <row r="78" spans="2:11" ht="15">
      <c r="B78" s="424"/>
      <c r="C78" s="305">
        <v>42</v>
      </c>
      <c r="D78" s="349">
        <v>56</v>
      </c>
      <c r="E78" s="430"/>
      <c r="F78" s="341">
        <v>59</v>
      </c>
      <c r="G78" s="334" t="s">
        <v>108</v>
      </c>
      <c r="H78" s="334">
        <v>400</v>
      </c>
      <c r="I78" s="334">
        <v>355</v>
      </c>
      <c r="J78" s="335">
        <v>0.8568</v>
      </c>
      <c r="K78" s="336">
        <v>0.8900463414634145</v>
      </c>
    </row>
    <row r="79" spans="2:11" ht="14.25" customHeight="1">
      <c r="B79" s="424"/>
      <c r="C79" s="305">
        <v>72</v>
      </c>
      <c r="D79" s="349">
        <v>68</v>
      </c>
      <c r="E79" s="430"/>
      <c r="F79" s="341">
        <v>60</v>
      </c>
      <c r="G79" s="334" t="s">
        <v>41</v>
      </c>
      <c r="H79" s="334">
        <v>700</v>
      </c>
      <c r="I79" s="334">
        <v>1882</v>
      </c>
      <c r="J79" s="335">
        <v>0.795</v>
      </c>
      <c r="K79" s="336">
        <v>0.8846839581517001</v>
      </c>
    </row>
    <row r="80" spans="2:11" ht="15">
      <c r="B80" s="424"/>
      <c r="C80" s="305">
        <v>54</v>
      </c>
      <c r="D80" s="349">
        <v>41</v>
      </c>
      <c r="E80" s="430"/>
      <c r="F80" s="341">
        <v>61</v>
      </c>
      <c r="G80" s="334" t="s">
        <v>56</v>
      </c>
      <c r="H80" s="334">
        <v>700</v>
      </c>
      <c r="I80" s="334">
        <v>1518</v>
      </c>
      <c r="J80" s="335">
        <v>0.7771</v>
      </c>
      <c r="K80" s="336">
        <v>0.8785600908173562</v>
      </c>
    </row>
    <row r="81" spans="2:11" ht="15.75" customHeight="1">
      <c r="B81" s="424"/>
      <c r="C81" s="305">
        <v>75</v>
      </c>
      <c r="D81" s="349">
        <v>72</v>
      </c>
      <c r="E81" s="430"/>
      <c r="F81" s="341">
        <v>62</v>
      </c>
      <c r="G81" s="334" t="s">
        <v>79</v>
      </c>
      <c r="H81" s="334">
        <v>700</v>
      </c>
      <c r="I81" s="334">
        <v>1075</v>
      </c>
      <c r="J81" s="335">
        <v>0.7972</v>
      </c>
      <c r="K81" s="336">
        <v>0.8757468144044321</v>
      </c>
    </row>
    <row r="82" spans="2:11" ht="15.75" customHeight="1">
      <c r="B82" s="424"/>
      <c r="C82" s="305">
        <v>68</v>
      </c>
      <c r="D82" s="349">
        <v>74</v>
      </c>
      <c r="E82" s="430"/>
      <c r="F82" s="341">
        <v>63</v>
      </c>
      <c r="G82" s="334" t="s">
        <v>112</v>
      </c>
      <c r="H82" s="334">
        <v>700</v>
      </c>
      <c r="I82" s="334">
        <v>1438</v>
      </c>
      <c r="J82" s="335">
        <v>0.759</v>
      </c>
      <c r="K82" s="336">
        <v>0.868643865842895</v>
      </c>
    </row>
    <row r="83" spans="2:11" ht="15">
      <c r="B83" s="424"/>
      <c r="C83" s="305">
        <v>67</v>
      </c>
      <c r="D83" s="349">
        <v>66</v>
      </c>
      <c r="E83" s="430"/>
      <c r="F83" s="341">
        <v>64</v>
      </c>
      <c r="G83" s="334" t="s">
        <v>2</v>
      </c>
      <c r="H83" s="334">
        <v>700</v>
      </c>
      <c r="I83" s="334">
        <v>1915</v>
      </c>
      <c r="J83" s="335">
        <v>0.7666</v>
      </c>
      <c r="K83" s="336">
        <v>0.861783606557377</v>
      </c>
    </row>
    <row r="84" spans="2:11" ht="15" customHeight="1">
      <c r="B84" s="424"/>
      <c r="C84" s="305">
        <v>69</v>
      </c>
      <c r="D84" s="349">
        <v>63</v>
      </c>
      <c r="E84" s="430"/>
      <c r="F84" s="341">
        <v>65</v>
      </c>
      <c r="G84" s="334" t="s">
        <v>84</v>
      </c>
      <c r="H84" s="334">
        <v>400</v>
      </c>
      <c r="I84" s="334">
        <v>584</v>
      </c>
      <c r="J84" s="335">
        <v>0.7256</v>
      </c>
      <c r="K84" s="336">
        <v>0.8592705882352941</v>
      </c>
    </row>
    <row r="85" spans="2:11" ht="15">
      <c r="B85" s="424"/>
      <c r="C85" s="305">
        <v>58</v>
      </c>
      <c r="D85" s="349">
        <v>55</v>
      </c>
      <c r="E85" s="430"/>
      <c r="F85" s="341">
        <v>66</v>
      </c>
      <c r="G85" s="334" t="s">
        <v>10</v>
      </c>
      <c r="H85" s="334">
        <v>400</v>
      </c>
      <c r="I85" s="334">
        <v>962</v>
      </c>
      <c r="J85" s="335">
        <v>0.7851</v>
      </c>
      <c r="K85" s="336">
        <v>0.8519649908592322</v>
      </c>
    </row>
    <row r="86" spans="2:11" ht="15">
      <c r="B86" s="424"/>
      <c r="C86" s="305">
        <v>50</v>
      </c>
      <c r="D86" s="349">
        <v>58</v>
      </c>
      <c r="E86" s="430"/>
      <c r="F86" s="341">
        <v>67</v>
      </c>
      <c r="G86" s="334" t="s">
        <v>83</v>
      </c>
      <c r="H86" s="334">
        <v>400</v>
      </c>
      <c r="I86" s="334">
        <v>650</v>
      </c>
      <c r="J86" s="335">
        <v>0.7233</v>
      </c>
      <c r="K86" s="336">
        <v>0.8491870919881306</v>
      </c>
    </row>
    <row r="87" spans="2:11" ht="15.75" customHeight="1">
      <c r="B87" s="424"/>
      <c r="C87" s="305">
        <v>70</v>
      </c>
      <c r="D87" s="349">
        <v>64</v>
      </c>
      <c r="E87" s="430"/>
      <c r="F87" s="341">
        <v>68</v>
      </c>
      <c r="G87" s="334" t="s">
        <v>82</v>
      </c>
      <c r="H87" s="334">
        <v>400</v>
      </c>
      <c r="I87" s="334">
        <v>991</v>
      </c>
      <c r="J87" s="335">
        <v>0.7497</v>
      </c>
      <c r="K87" s="336">
        <v>0.8411421348314607</v>
      </c>
    </row>
    <row r="88" spans="2:11" ht="15.75" customHeight="1">
      <c r="B88" s="424"/>
      <c r="C88" s="305">
        <v>61</v>
      </c>
      <c r="D88" s="349">
        <v>59</v>
      </c>
      <c r="E88" s="430"/>
      <c r="F88" s="341">
        <v>69</v>
      </c>
      <c r="G88" s="334" t="s">
        <v>174</v>
      </c>
      <c r="H88" s="334">
        <v>1500</v>
      </c>
      <c r="I88" s="334">
        <v>1899</v>
      </c>
      <c r="J88" s="335">
        <v>0.7173</v>
      </c>
      <c r="K88" s="336">
        <v>0.8319725545675021</v>
      </c>
    </row>
    <row r="89" spans="2:11" ht="16.5" customHeight="1">
      <c r="B89" s="424"/>
      <c r="C89" s="305">
        <v>36</v>
      </c>
      <c r="D89" s="349">
        <v>47</v>
      </c>
      <c r="E89" s="430"/>
      <c r="F89" s="341">
        <v>70</v>
      </c>
      <c r="G89" s="334" t="s">
        <v>42</v>
      </c>
      <c r="H89" s="334">
        <v>400</v>
      </c>
      <c r="I89" s="334">
        <v>362</v>
      </c>
      <c r="J89" s="335">
        <v>0.7308</v>
      </c>
      <c r="K89" s="336">
        <v>0.82765</v>
      </c>
    </row>
    <row r="90" spans="2:11" ht="15.75" customHeight="1">
      <c r="B90" s="424"/>
      <c r="C90" s="305">
        <v>77</v>
      </c>
      <c r="D90" s="349">
        <v>70</v>
      </c>
      <c r="E90" s="430"/>
      <c r="F90" s="341">
        <v>71</v>
      </c>
      <c r="G90" s="334" t="s">
        <v>85</v>
      </c>
      <c r="H90" s="334">
        <v>1500</v>
      </c>
      <c r="I90" s="334">
        <v>4276</v>
      </c>
      <c r="J90" s="335">
        <v>0.7083</v>
      </c>
      <c r="K90" s="336">
        <v>0.8253058486636584</v>
      </c>
    </row>
    <row r="91" spans="2:11" ht="15">
      <c r="B91" s="424"/>
      <c r="C91" s="305">
        <v>66</v>
      </c>
      <c r="D91" s="349">
        <v>65</v>
      </c>
      <c r="E91" s="430"/>
      <c r="F91" s="341">
        <v>72</v>
      </c>
      <c r="G91" s="334" t="s">
        <v>25</v>
      </c>
      <c r="H91" s="334">
        <v>400</v>
      </c>
      <c r="I91" s="334">
        <v>210</v>
      </c>
      <c r="J91" s="335">
        <v>0.8382</v>
      </c>
      <c r="K91" s="336">
        <v>0.8081</v>
      </c>
    </row>
    <row r="92" spans="2:11" ht="15.75" thickBot="1">
      <c r="B92" s="424"/>
      <c r="C92" s="305">
        <v>64</v>
      </c>
      <c r="D92" s="349">
        <v>61</v>
      </c>
      <c r="E92" s="431"/>
      <c r="F92" s="342">
        <v>73</v>
      </c>
      <c r="G92" s="337" t="s">
        <v>35</v>
      </c>
      <c r="H92" s="337">
        <v>1500</v>
      </c>
      <c r="I92" s="337">
        <v>2224</v>
      </c>
      <c r="J92" s="338">
        <v>0.6925</v>
      </c>
      <c r="K92" s="339">
        <v>0.8036405862923204</v>
      </c>
    </row>
    <row r="93" spans="2:11" ht="15" customHeight="1">
      <c r="B93" s="424"/>
      <c r="C93" s="305">
        <v>71</v>
      </c>
      <c r="D93" s="349">
        <v>69</v>
      </c>
      <c r="E93" s="426" t="s">
        <v>58</v>
      </c>
      <c r="F93" s="340">
        <v>74</v>
      </c>
      <c r="G93" s="331" t="s">
        <v>172</v>
      </c>
      <c r="H93" s="331">
        <v>1500</v>
      </c>
      <c r="I93" s="331">
        <v>2828</v>
      </c>
      <c r="J93" s="332">
        <v>0.6552</v>
      </c>
      <c r="K93" s="333">
        <v>0.7879288062902072</v>
      </c>
    </row>
    <row r="94" spans="2:11" ht="15">
      <c r="B94" s="424"/>
      <c r="C94" s="305">
        <v>76</v>
      </c>
      <c r="D94" s="349">
        <v>76</v>
      </c>
      <c r="E94" s="427"/>
      <c r="F94" s="341">
        <v>75</v>
      </c>
      <c r="G94" s="334" t="s">
        <v>20</v>
      </c>
      <c r="H94" s="334">
        <v>700</v>
      </c>
      <c r="I94" s="334">
        <v>3863</v>
      </c>
      <c r="J94" s="335">
        <v>0.5984</v>
      </c>
      <c r="K94" s="336">
        <v>0.7670055190538765</v>
      </c>
    </row>
    <row r="95" spans="2:11" ht="15.75" customHeight="1">
      <c r="B95" s="424"/>
      <c r="C95" s="305">
        <v>74</v>
      </c>
      <c r="D95" s="349">
        <v>71</v>
      </c>
      <c r="E95" s="427"/>
      <c r="F95" s="341">
        <v>76</v>
      </c>
      <c r="G95" s="334" t="s">
        <v>86</v>
      </c>
      <c r="H95" s="334">
        <v>1800</v>
      </c>
      <c r="I95" s="334">
        <v>327</v>
      </c>
      <c r="J95" s="335">
        <v>0.8801</v>
      </c>
      <c r="K95" s="336">
        <v>0.7646442028985507</v>
      </c>
    </row>
    <row r="96" spans="2:11" ht="15.75" customHeight="1" thickBot="1">
      <c r="B96" s="424"/>
      <c r="C96" s="305">
        <v>73</v>
      </c>
      <c r="D96" s="349">
        <v>73</v>
      </c>
      <c r="E96" s="428"/>
      <c r="F96" s="342">
        <v>77</v>
      </c>
      <c r="G96" s="337" t="s">
        <v>19</v>
      </c>
      <c r="H96" s="337">
        <v>1500</v>
      </c>
      <c r="I96" s="337">
        <v>1007</v>
      </c>
      <c r="J96" s="338">
        <v>0.6693</v>
      </c>
      <c r="K96" s="339">
        <v>0.7253412476722533</v>
      </c>
    </row>
    <row r="97" spans="2:11" ht="31.5" customHeight="1" thickBot="1">
      <c r="B97" s="425"/>
      <c r="C97" s="304">
        <v>78</v>
      </c>
      <c r="D97" s="350">
        <v>77</v>
      </c>
      <c r="E97" s="347" t="s">
        <v>59</v>
      </c>
      <c r="F97" s="343">
        <v>78</v>
      </c>
      <c r="G97" s="344" t="s">
        <v>114</v>
      </c>
      <c r="H97" s="344">
        <v>1500</v>
      </c>
      <c r="I97" s="344">
        <v>588</v>
      </c>
      <c r="J97" s="345">
        <v>0.1976</v>
      </c>
      <c r="K97" s="346">
        <v>0.3064490118577075</v>
      </c>
    </row>
  </sheetData>
  <sheetProtection/>
  <mergeCells count="4">
    <mergeCell ref="J3:K3"/>
    <mergeCell ref="B6:B97"/>
    <mergeCell ref="E93:E96"/>
    <mergeCell ref="E7:E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526"/>
  <sheetViews>
    <sheetView showGridLines="0" zoomScalePageLayoutView="0" workbookViewId="0" topLeftCell="A1">
      <pane xSplit="1" ySplit="9" topLeftCell="B7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77" sqref="C77"/>
    </sheetView>
  </sheetViews>
  <sheetFormatPr defaultColWidth="11.421875" defaultRowHeight="15"/>
  <cols>
    <col min="1" max="1" width="2.8515625" style="19" customWidth="1"/>
    <col min="2" max="2" width="14.8515625" style="19" customWidth="1"/>
    <col min="3" max="3" width="12.8515625" style="19" customWidth="1"/>
    <col min="4" max="4" width="12.57421875" style="19" customWidth="1"/>
    <col min="5" max="5" width="17.140625" style="19" customWidth="1"/>
    <col min="6" max="6" width="13.00390625" style="19" customWidth="1"/>
    <col min="7" max="7" width="12.140625" style="19" customWidth="1"/>
    <col min="8" max="8" width="2.00390625" style="0" customWidth="1"/>
    <col min="13" max="13" width="12.57421875" style="0" customWidth="1"/>
    <col min="14" max="14" width="13.421875" style="0" customWidth="1"/>
    <col min="15" max="15" width="1.8515625" style="0" customWidth="1"/>
    <col min="17" max="17" width="13.57421875" style="0" customWidth="1"/>
    <col min="19" max="19" width="14.00390625" style="0" customWidth="1"/>
    <col min="20" max="20" width="13.140625" style="0" customWidth="1"/>
    <col min="21" max="21" width="17.140625" style="0" bestFit="1" customWidth="1"/>
    <col min="24" max="24" width="13.57421875" style="0" customWidth="1"/>
    <col min="26" max="26" width="2.00390625" style="19" customWidth="1"/>
    <col min="27" max="47" width="11.421875" style="19" customWidth="1"/>
  </cols>
  <sheetData>
    <row r="1" s="19" customFormat="1" ht="9.75" customHeight="1"/>
    <row r="2" spans="2:48" ht="18.75">
      <c r="B2" s="435" t="s">
        <v>190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AV2" s="19"/>
    </row>
    <row r="3" spans="8:48" ht="8.25" customHeight="1" thickBot="1"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1"/>
      <c r="W3" s="21"/>
      <c r="X3" s="21"/>
      <c r="Y3" s="21"/>
      <c r="AV3" s="19"/>
    </row>
    <row r="4" spans="2:25" ht="19.5" customHeight="1" thickBot="1">
      <c r="B4" s="436" t="s">
        <v>139</v>
      </c>
      <c r="C4" s="437"/>
      <c r="H4" s="17"/>
      <c r="I4" s="17"/>
      <c r="J4" s="17"/>
      <c r="K4" s="17"/>
      <c r="L4" s="17"/>
      <c r="M4" s="17"/>
      <c r="N4" s="27"/>
      <c r="O4" s="17"/>
      <c r="P4" s="17"/>
      <c r="Q4" s="17"/>
      <c r="R4" s="17"/>
      <c r="S4" s="17"/>
      <c r="T4" s="17"/>
      <c r="U4" s="21"/>
      <c r="V4" s="21"/>
      <c r="W4" s="21"/>
      <c r="X4" s="21"/>
      <c r="Y4" s="19"/>
    </row>
    <row r="5" spans="2:25" ht="19.5" thickBot="1">
      <c r="B5" s="438" t="s">
        <v>140</v>
      </c>
      <c r="C5" s="439"/>
      <c r="H5" s="17"/>
      <c r="I5" s="17"/>
      <c r="J5" s="17"/>
      <c r="K5" s="17"/>
      <c r="L5" s="17"/>
      <c r="M5" s="17"/>
      <c r="N5" s="22"/>
      <c r="O5" s="17"/>
      <c r="P5" s="17"/>
      <c r="Q5" s="17"/>
      <c r="R5" s="17"/>
      <c r="S5" s="17"/>
      <c r="T5" s="17"/>
      <c r="U5" s="21"/>
      <c r="V5" s="21"/>
      <c r="W5" s="21"/>
      <c r="X5" s="21"/>
      <c r="Y5" s="19"/>
    </row>
    <row r="6" spans="2:25" ht="19.5" thickBot="1">
      <c r="B6" s="440" t="s">
        <v>141</v>
      </c>
      <c r="C6" s="441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  <c r="T6" s="17"/>
      <c r="U6" s="21"/>
      <c r="V6" s="21"/>
      <c r="W6" s="21"/>
      <c r="X6" s="21"/>
      <c r="Y6" s="19"/>
    </row>
    <row r="7" s="19" customFormat="1" ht="7.5" customHeight="1" thickBot="1"/>
    <row r="8" spans="2:47" ht="16.5" thickBot="1">
      <c r="B8" s="432" t="s">
        <v>181</v>
      </c>
      <c r="C8" s="433"/>
      <c r="D8" s="433"/>
      <c r="E8" s="433"/>
      <c r="F8" s="433"/>
      <c r="G8" s="434"/>
      <c r="H8" s="19"/>
      <c r="I8" s="432" t="s">
        <v>193</v>
      </c>
      <c r="J8" s="433"/>
      <c r="K8" s="433"/>
      <c r="L8" s="433"/>
      <c r="M8" s="433"/>
      <c r="N8" s="434"/>
      <c r="O8" s="19"/>
      <c r="P8" s="432" t="s">
        <v>196</v>
      </c>
      <c r="Q8" s="433"/>
      <c r="R8" s="433"/>
      <c r="S8" s="433"/>
      <c r="T8" s="433"/>
      <c r="U8" s="43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2:47" ht="39" thickBot="1">
      <c r="B9" s="316" t="s">
        <v>117</v>
      </c>
      <c r="C9" s="316" t="s">
        <v>116</v>
      </c>
      <c r="D9" s="316" t="s">
        <v>55</v>
      </c>
      <c r="E9" s="316" t="s">
        <v>75</v>
      </c>
      <c r="F9" s="316" t="s">
        <v>5</v>
      </c>
      <c r="G9" s="316" t="s">
        <v>21</v>
      </c>
      <c r="H9" s="19"/>
      <c r="I9" s="316" t="s">
        <v>117</v>
      </c>
      <c r="J9" s="316" t="s">
        <v>116</v>
      </c>
      <c r="K9" s="316" t="s">
        <v>55</v>
      </c>
      <c r="L9" s="316" t="s">
        <v>75</v>
      </c>
      <c r="M9" s="316" t="s">
        <v>5</v>
      </c>
      <c r="N9" s="316" t="s">
        <v>21</v>
      </c>
      <c r="O9" s="19"/>
      <c r="P9" s="224" t="s">
        <v>117</v>
      </c>
      <c r="Q9" s="224" t="s">
        <v>116</v>
      </c>
      <c r="R9" s="224" t="s">
        <v>55</v>
      </c>
      <c r="S9" s="224" t="s">
        <v>75</v>
      </c>
      <c r="T9" s="224" t="s">
        <v>5</v>
      </c>
      <c r="U9" s="224" t="s">
        <v>21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ht="15">
      <c r="B10" s="76">
        <v>32</v>
      </c>
      <c r="C10" s="277" t="s">
        <v>111</v>
      </c>
      <c r="D10" s="77">
        <v>400</v>
      </c>
      <c r="E10" s="77">
        <v>691</v>
      </c>
      <c r="F10" s="78">
        <v>0.9596</v>
      </c>
      <c r="G10" s="79">
        <v>0.9776181818181818</v>
      </c>
      <c r="H10" s="19"/>
      <c r="I10" s="319">
        <v>32</v>
      </c>
      <c r="J10" s="321" t="s">
        <v>111</v>
      </c>
      <c r="K10" s="321">
        <v>400</v>
      </c>
      <c r="L10" s="321">
        <v>773</v>
      </c>
      <c r="M10" s="320">
        <v>0.9582</v>
      </c>
      <c r="N10" s="322">
        <v>0.9755285714285715</v>
      </c>
      <c r="O10" s="19"/>
      <c r="P10" s="352">
        <v>17</v>
      </c>
      <c r="Q10" s="77" t="s">
        <v>111</v>
      </c>
      <c r="R10" s="77">
        <v>400</v>
      </c>
      <c r="S10" s="77">
        <v>766</v>
      </c>
      <c r="T10" s="78">
        <v>0.9884</v>
      </c>
      <c r="U10" s="79">
        <v>0.9942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ht="15">
      <c r="B11" s="80">
        <v>66</v>
      </c>
      <c r="C11" s="278" t="s">
        <v>25</v>
      </c>
      <c r="D11" s="81">
        <v>400</v>
      </c>
      <c r="E11" s="81">
        <v>231</v>
      </c>
      <c r="F11" s="82">
        <v>0.8664</v>
      </c>
      <c r="G11" s="83">
        <v>0.8416824561403509</v>
      </c>
      <c r="H11" s="19"/>
      <c r="I11" s="327">
        <v>65</v>
      </c>
      <c r="J11" s="330" t="s">
        <v>25</v>
      </c>
      <c r="K11" s="330">
        <v>400</v>
      </c>
      <c r="L11" s="330">
        <v>199</v>
      </c>
      <c r="M11" s="329">
        <v>0.887</v>
      </c>
      <c r="N11" s="328">
        <v>0.8276715328467154</v>
      </c>
      <c r="O11" s="19"/>
      <c r="P11" s="353">
        <v>72</v>
      </c>
      <c r="Q11" s="81" t="s">
        <v>25</v>
      </c>
      <c r="R11" s="81">
        <v>400</v>
      </c>
      <c r="S11" s="81">
        <v>210</v>
      </c>
      <c r="T11" s="82">
        <v>0.8382</v>
      </c>
      <c r="U11" s="83">
        <v>0.8081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ht="15">
      <c r="B12" s="80">
        <v>11</v>
      </c>
      <c r="C12" s="278" t="s">
        <v>47</v>
      </c>
      <c r="D12" s="81">
        <v>400</v>
      </c>
      <c r="E12" s="81">
        <v>548</v>
      </c>
      <c r="F12" s="82">
        <v>0.9966</v>
      </c>
      <c r="G12" s="83">
        <v>0.9983</v>
      </c>
      <c r="H12" s="19"/>
      <c r="I12" s="327">
        <v>12</v>
      </c>
      <c r="J12" s="330" t="s">
        <v>47</v>
      </c>
      <c r="K12" s="330">
        <v>400</v>
      </c>
      <c r="L12" s="330">
        <v>894</v>
      </c>
      <c r="M12" s="329">
        <v>0.9957</v>
      </c>
      <c r="N12" s="328">
        <v>0.99785</v>
      </c>
      <c r="O12" s="19"/>
      <c r="P12" s="353">
        <v>15</v>
      </c>
      <c r="Q12" s="81" t="s">
        <v>47</v>
      </c>
      <c r="R12" s="81">
        <v>400</v>
      </c>
      <c r="S12" s="81">
        <v>971</v>
      </c>
      <c r="T12" s="82">
        <v>0.9909</v>
      </c>
      <c r="U12" s="83">
        <v>0.99545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ht="15">
      <c r="B13" s="80">
        <v>47</v>
      </c>
      <c r="C13" s="278" t="s">
        <v>46</v>
      </c>
      <c r="D13" s="81">
        <v>400</v>
      </c>
      <c r="E13" s="81">
        <v>573</v>
      </c>
      <c r="F13" s="82">
        <v>0.9091</v>
      </c>
      <c r="G13" s="83">
        <v>0.9514444099378883</v>
      </c>
      <c r="H13" s="19"/>
      <c r="I13" s="327">
        <v>38</v>
      </c>
      <c r="J13" s="330" t="s">
        <v>46</v>
      </c>
      <c r="K13" s="330">
        <v>400</v>
      </c>
      <c r="L13" s="330">
        <v>577</v>
      </c>
      <c r="M13" s="329">
        <v>0.9289</v>
      </c>
      <c r="N13" s="328">
        <v>0.9613699178644763</v>
      </c>
      <c r="O13" s="19"/>
      <c r="P13" s="353">
        <v>31</v>
      </c>
      <c r="Q13" s="81" t="s">
        <v>46</v>
      </c>
      <c r="R13" s="81">
        <v>400</v>
      </c>
      <c r="S13" s="81">
        <v>738</v>
      </c>
      <c r="T13" s="82">
        <v>0.9635</v>
      </c>
      <c r="U13" s="83">
        <v>0.9799207317073171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ht="15">
      <c r="B14" s="80">
        <v>33</v>
      </c>
      <c r="C14" s="278" t="s">
        <v>12</v>
      </c>
      <c r="D14" s="81">
        <v>400</v>
      </c>
      <c r="E14" s="81">
        <v>1749</v>
      </c>
      <c r="F14" s="82">
        <v>0.9629</v>
      </c>
      <c r="G14" s="83">
        <v>0.9776120469083156</v>
      </c>
      <c r="H14" s="19"/>
      <c r="I14" s="327">
        <v>39</v>
      </c>
      <c r="J14" s="330" t="s">
        <v>12</v>
      </c>
      <c r="K14" s="330">
        <v>400</v>
      </c>
      <c r="L14" s="330">
        <v>1634</v>
      </c>
      <c r="M14" s="329">
        <v>0.9309</v>
      </c>
      <c r="N14" s="328">
        <v>0.959863407821229</v>
      </c>
      <c r="O14" s="19"/>
      <c r="P14" s="353">
        <v>45</v>
      </c>
      <c r="Q14" s="81" t="s">
        <v>12</v>
      </c>
      <c r="R14" s="81">
        <v>400</v>
      </c>
      <c r="S14" s="81">
        <v>1434</v>
      </c>
      <c r="T14" s="82">
        <v>0.898</v>
      </c>
      <c r="U14" s="83">
        <v>0.9467591036414567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ht="15">
      <c r="B15" s="80">
        <v>59</v>
      </c>
      <c r="C15" s="278" t="s">
        <v>173</v>
      </c>
      <c r="D15" s="81">
        <v>700</v>
      </c>
      <c r="E15" s="81">
        <v>1979</v>
      </c>
      <c r="F15" s="82">
        <v>0.8036</v>
      </c>
      <c r="G15" s="83">
        <v>0.8904075949367088</v>
      </c>
      <c r="H15" s="19"/>
      <c r="I15" s="327">
        <v>54</v>
      </c>
      <c r="J15" s="330" t="s">
        <v>173</v>
      </c>
      <c r="K15" s="330">
        <v>700</v>
      </c>
      <c r="L15" s="330">
        <v>1838</v>
      </c>
      <c r="M15" s="329">
        <v>0.841</v>
      </c>
      <c r="N15" s="328">
        <v>0.9091685552407932</v>
      </c>
      <c r="O15" s="19"/>
      <c r="P15" s="353">
        <v>56</v>
      </c>
      <c r="Q15" s="81" t="s">
        <v>173</v>
      </c>
      <c r="R15" s="81">
        <v>700</v>
      </c>
      <c r="S15" s="81">
        <v>2234</v>
      </c>
      <c r="T15" s="82">
        <v>0.8552</v>
      </c>
      <c r="U15" s="83">
        <v>0.9134575727181544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ht="15">
      <c r="B16" s="80">
        <v>46</v>
      </c>
      <c r="C16" s="278" t="s">
        <v>44</v>
      </c>
      <c r="D16" s="81">
        <v>400</v>
      </c>
      <c r="E16" s="81">
        <v>1320</v>
      </c>
      <c r="F16" s="82">
        <v>0.9174</v>
      </c>
      <c r="G16" s="83">
        <v>0.9536324324324325</v>
      </c>
      <c r="H16" s="19"/>
      <c r="I16" s="327">
        <v>53</v>
      </c>
      <c r="J16" s="330" t="s">
        <v>44</v>
      </c>
      <c r="K16" s="330">
        <v>400</v>
      </c>
      <c r="L16" s="330">
        <v>1139</v>
      </c>
      <c r="M16" s="329">
        <v>0.8398</v>
      </c>
      <c r="N16" s="328">
        <v>0.9104138339920949</v>
      </c>
      <c r="O16" s="19"/>
      <c r="P16" s="353">
        <v>47</v>
      </c>
      <c r="Q16" s="81" t="s">
        <v>44</v>
      </c>
      <c r="R16" s="81">
        <v>400</v>
      </c>
      <c r="S16" s="81">
        <v>1332</v>
      </c>
      <c r="T16" s="82">
        <v>0.9012</v>
      </c>
      <c r="U16" s="83">
        <v>0.9431373134328358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ht="15">
      <c r="B17" s="80">
        <v>44</v>
      </c>
      <c r="C17" s="278" t="s">
        <v>11</v>
      </c>
      <c r="D17" s="81">
        <v>1500</v>
      </c>
      <c r="E17" s="81">
        <v>3184</v>
      </c>
      <c r="F17" s="82">
        <v>0.9206</v>
      </c>
      <c r="G17" s="83">
        <v>0.9553895140664961</v>
      </c>
      <c r="H17" s="19"/>
      <c r="I17" s="327">
        <v>45</v>
      </c>
      <c r="J17" s="330" t="s">
        <v>11</v>
      </c>
      <c r="K17" s="330">
        <v>1500</v>
      </c>
      <c r="L17" s="330">
        <v>2792</v>
      </c>
      <c r="M17" s="329">
        <v>0.9063</v>
      </c>
      <c r="N17" s="328">
        <v>0.9479265525246663</v>
      </c>
      <c r="O17" s="19"/>
      <c r="P17" s="353">
        <v>44</v>
      </c>
      <c r="Q17" s="81" t="s">
        <v>11</v>
      </c>
      <c r="R17" s="81">
        <v>1500</v>
      </c>
      <c r="S17" s="81">
        <v>3344</v>
      </c>
      <c r="T17" s="82">
        <v>0.9012</v>
      </c>
      <c r="U17" s="83">
        <v>0.9468839447355883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47" ht="15">
      <c r="B18" s="80">
        <v>55</v>
      </c>
      <c r="C18" s="278" t="s">
        <v>4</v>
      </c>
      <c r="D18" s="81">
        <v>400</v>
      </c>
      <c r="E18" s="81">
        <v>838</v>
      </c>
      <c r="F18" s="82">
        <v>0.836</v>
      </c>
      <c r="G18" s="83">
        <v>0.9143478260869565</v>
      </c>
      <c r="H18" s="19"/>
      <c r="I18" s="327">
        <v>30</v>
      </c>
      <c r="J18" s="330" t="s">
        <v>4</v>
      </c>
      <c r="K18" s="330">
        <v>400</v>
      </c>
      <c r="L18" s="330">
        <v>1025</v>
      </c>
      <c r="M18" s="329">
        <v>0.9571</v>
      </c>
      <c r="N18" s="328">
        <v>0.977425</v>
      </c>
      <c r="O18" s="19"/>
      <c r="P18" s="353">
        <v>34</v>
      </c>
      <c r="Q18" s="81" t="s">
        <v>4</v>
      </c>
      <c r="R18" s="81">
        <v>400</v>
      </c>
      <c r="S18" s="81">
        <v>1217</v>
      </c>
      <c r="T18" s="82">
        <v>0.9613</v>
      </c>
      <c r="U18" s="83">
        <v>0.9784693146417446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2:47" ht="15">
      <c r="B19" s="91">
        <v>71</v>
      </c>
      <c r="C19" s="280" t="s">
        <v>172</v>
      </c>
      <c r="D19" s="92">
        <v>1500</v>
      </c>
      <c r="E19" s="92">
        <v>2553</v>
      </c>
      <c r="F19" s="93">
        <v>0.6587</v>
      </c>
      <c r="G19" s="94">
        <v>0.7950349315068492</v>
      </c>
      <c r="H19" s="19"/>
      <c r="I19" s="323">
        <v>69</v>
      </c>
      <c r="J19" s="503" t="s">
        <v>172</v>
      </c>
      <c r="K19" s="324">
        <v>1500</v>
      </c>
      <c r="L19" s="324">
        <v>2608</v>
      </c>
      <c r="M19" s="325">
        <v>0.6227</v>
      </c>
      <c r="N19" s="326">
        <v>0.7872952411994785</v>
      </c>
      <c r="O19" s="19"/>
      <c r="P19" s="356">
        <v>74</v>
      </c>
      <c r="Q19" s="92" t="s">
        <v>172</v>
      </c>
      <c r="R19" s="92">
        <v>1500</v>
      </c>
      <c r="S19" s="92">
        <v>2828</v>
      </c>
      <c r="T19" s="93">
        <v>0.6552</v>
      </c>
      <c r="U19" s="94">
        <v>0.7879288062902072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ht="15">
      <c r="B20" s="91">
        <v>77</v>
      </c>
      <c r="C20" s="280" t="s">
        <v>85</v>
      </c>
      <c r="D20" s="92">
        <v>1500</v>
      </c>
      <c r="E20" s="92">
        <v>3058</v>
      </c>
      <c r="F20" s="93">
        <v>0.5167</v>
      </c>
      <c r="G20" s="94">
        <v>0.6913242388758782</v>
      </c>
      <c r="H20" s="19"/>
      <c r="I20" s="323">
        <v>70</v>
      </c>
      <c r="J20" s="324" t="s">
        <v>85</v>
      </c>
      <c r="K20" s="324">
        <v>1500</v>
      </c>
      <c r="L20" s="324">
        <v>3980</v>
      </c>
      <c r="M20" s="325">
        <v>0.6262</v>
      </c>
      <c r="N20" s="326">
        <v>0.7714232077764277</v>
      </c>
      <c r="O20" s="19"/>
      <c r="P20" s="353">
        <v>71</v>
      </c>
      <c r="Q20" s="81" t="s">
        <v>85</v>
      </c>
      <c r="R20" s="81">
        <v>1500</v>
      </c>
      <c r="S20" s="81">
        <v>4276</v>
      </c>
      <c r="T20" s="82">
        <v>0.7083</v>
      </c>
      <c r="U20" s="83">
        <v>0.8253058486636584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ht="15">
      <c r="B21" s="80">
        <v>67</v>
      </c>
      <c r="C21" s="278" t="s">
        <v>2</v>
      </c>
      <c r="D21" s="81">
        <v>700</v>
      </c>
      <c r="E21" s="81">
        <v>1572</v>
      </c>
      <c r="F21" s="82">
        <v>0.7066</v>
      </c>
      <c r="G21" s="83">
        <v>0.8270835153922542</v>
      </c>
      <c r="H21" s="19"/>
      <c r="I21" s="327">
        <v>66</v>
      </c>
      <c r="J21" s="330" t="s">
        <v>2</v>
      </c>
      <c r="K21" s="330">
        <v>700</v>
      </c>
      <c r="L21" s="330">
        <v>1761</v>
      </c>
      <c r="M21" s="329">
        <v>0.7565</v>
      </c>
      <c r="N21" s="328">
        <v>0.8230276628748707</v>
      </c>
      <c r="O21" s="19"/>
      <c r="P21" s="353">
        <v>64</v>
      </c>
      <c r="Q21" s="81" t="s">
        <v>2</v>
      </c>
      <c r="R21" s="81">
        <v>700</v>
      </c>
      <c r="S21" s="81">
        <v>1915</v>
      </c>
      <c r="T21" s="82">
        <v>0.7666</v>
      </c>
      <c r="U21" s="83">
        <v>0.861783606557377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ht="15">
      <c r="B22" s="80">
        <v>39</v>
      </c>
      <c r="C22" s="278" t="s">
        <v>38</v>
      </c>
      <c r="D22" s="81">
        <v>400</v>
      </c>
      <c r="E22" s="81">
        <v>752</v>
      </c>
      <c r="F22" s="82">
        <v>0.9326</v>
      </c>
      <c r="G22" s="83">
        <v>0.9650341772151898</v>
      </c>
      <c r="H22" s="19"/>
      <c r="I22" s="327">
        <v>37</v>
      </c>
      <c r="J22" s="330" t="s">
        <v>38</v>
      </c>
      <c r="K22" s="330">
        <v>400</v>
      </c>
      <c r="L22" s="330">
        <v>792</v>
      </c>
      <c r="M22" s="329">
        <v>0.9298</v>
      </c>
      <c r="N22" s="328">
        <v>0.9616509025270759</v>
      </c>
      <c r="O22" s="19"/>
      <c r="P22" s="353">
        <v>28</v>
      </c>
      <c r="Q22" s="81" t="s">
        <v>38</v>
      </c>
      <c r="R22" s="81">
        <v>400</v>
      </c>
      <c r="S22" s="81">
        <v>762</v>
      </c>
      <c r="T22" s="82">
        <v>0.9732</v>
      </c>
      <c r="U22" s="83">
        <v>0.9833799642218246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ht="15">
      <c r="B23" s="80">
        <v>69</v>
      </c>
      <c r="C23" s="278" t="s">
        <v>84</v>
      </c>
      <c r="D23" s="81">
        <v>400</v>
      </c>
      <c r="E23" s="81">
        <v>503</v>
      </c>
      <c r="F23" s="82">
        <v>0.658</v>
      </c>
      <c r="G23" s="83">
        <v>0.8054285714285714</v>
      </c>
      <c r="H23" s="19"/>
      <c r="I23" s="327">
        <v>63</v>
      </c>
      <c r="J23" s="330" t="s">
        <v>84</v>
      </c>
      <c r="K23" s="330">
        <v>400</v>
      </c>
      <c r="L23" s="330">
        <v>530</v>
      </c>
      <c r="M23" s="329">
        <v>0.7102</v>
      </c>
      <c r="N23" s="328">
        <v>0.8431</v>
      </c>
      <c r="O23" s="19"/>
      <c r="P23" s="353">
        <v>65</v>
      </c>
      <c r="Q23" s="81" t="s">
        <v>84</v>
      </c>
      <c r="R23" s="81">
        <v>400</v>
      </c>
      <c r="S23" s="81">
        <v>584</v>
      </c>
      <c r="T23" s="82">
        <v>0.7256</v>
      </c>
      <c r="U23" s="83">
        <v>0.8592705882352941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ht="15">
      <c r="B24" s="80">
        <v>18</v>
      </c>
      <c r="C24" s="278" t="s">
        <v>14</v>
      </c>
      <c r="D24" s="81">
        <v>700</v>
      </c>
      <c r="E24" s="81">
        <v>1782</v>
      </c>
      <c r="F24" s="82">
        <v>0.9862</v>
      </c>
      <c r="G24" s="83">
        <v>0.9931</v>
      </c>
      <c r="H24" s="19"/>
      <c r="I24" s="327">
        <v>17</v>
      </c>
      <c r="J24" s="330" t="s">
        <v>14</v>
      </c>
      <c r="K24" s="330">
        <v>700</v>
      </c>
      <c r="L24" s="330">
        <v>1220</v>
      </c>
      <c r="M24" s="329">
        <v>0.9934</v>
      </c>
      <c r="N24" s="328">
        <v>0.9963129032258065</v>
      </c>
      <c r="O24" s="19"/>
      <c r="P24" s="353">
        <v>4</v>
      </c>
      <c r="Q24" s="81" t="s">
        <v>14</v>
      </c>
      <c r="R24" s="81">
        <v>700</v>
      </c>
      <c r="S24" s="81">
        <v>1335</v>
      </c>
      <c r="T24" s="82">
        <v>0.9976</v>
      </c>
      <c r="U24" s="83">
        <v>0.9988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2:47" ht="15">
      <c r="B25" s="91">
        <v>76</v>
      </c>
      <c r="C25" s="280" t="s">
        <v>20</v>
      </c>
      <c r="D25" s="92">
        <v>700</v>
      </c>
      <c r="E25" s="92">
        <v>4221</v>
      </c>
      <c r="F25" s="93">
        <v>0.535</v>
      </c>
      <c r="G25" s="94">
        <v>0.6925879249706917</v>
      </c>
      <c r="H25" s="19"/>
      <c r="I25" s="323">
        <v>76</v>
      </c>
      <c r="J25" s="324" t="s">
        <v>20</v>
      </c>
      <c r="K25" s="324">
        <v>700</v>
      </c>
      <c r="L25" s="324">
        <v>3793</v>
      </c>
      <c r="M25" s="325">
        <v>0.4698</v>
      </c>
      <c r="N25" s="326">
        <v>0.6869231213872833</v>
      </c>
      <c r="O25" s="19"/>
      <c r="P25" s="356">
        <v>75</v>
      </c>
      <c r="Q25" s="92" t="s">
        <v>20</v>
      </c>
      <c r="R25" s="92">
        <v>700</v>
      </c>
      <c r="S25" s="92">
        <v>3863</v>
      </c>
      <c r="T25" s="93">
        <v>0.5984</v>
      </c>
      <c r="U25" s="94">
        <v>0.7670055190538765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ht="15">
      <c r="B26" s="80">
        <v>60</v>
      </c>
      <c r="C26" s="278" t="s">
        <v>170</v>
      </c>
      <c r="D26" s="81">
        <v>700</v>
      </c>
      <c r="E26" s="81">
        <v>2071</v>
      </c>
      <c r="F26" s="82">
        <v>0.8135</v>
      </c>
      <c r="G26" s="83">
        <v>0.8786045454545455</v>
      </c>
      <c r="H26" s="19"/>
      <c r="I26" s="327">
        <v>62</v>
      </c>
      <c r="J26" s="330" t="s">
        <v>170</v>
      </c>
      <c r="K26" s="330">
        <v>700</v>
      </c>
      <c r="L26" s="330">
        <v>2015</v>
      </c>
      <c r="M26" s="329">
        <v>0.7818</v>
      </c>
      <c r="N26" s="328">
        <v>0.8543726224783862</v>
      </c>
      <c r="O26" s="19"/>
      <c r="P26" s="353">
        <v>54</v>
      </c>
      <c r="Q26" s="81" t="s">
        <v>170</v>
      </c>
      <c r="R26" s="81">
        <v>700</v>
      </c>
      <c r="S26" s="81">
        <v>2312</v>
      </c>
      <c r="T26" s="82">
        <v>0.8653</v>
      </c>
      <c r="U26" s="83">
        <v>0.9223966116676487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ht="15">
      <c r="B27" s="80">
        <v>64</v>
      </c>
      <c r="C27" s="278" t="s">
        <v>35</v>
      </c>
      <c r="D27" s="81">
        <v>1500</v>
      </c>
      <c r="E27" s="81">
        <v>1721</v>
      </c>
      <c r="F27" s="82">
        <v>0.7388</v>
      </c>
      <c r="G27" s="83">
        <v>0.8549932203389831</v>
      </c>
      <c r="H27" s="19"/>
      <c r="I27" s="327">
        <v>61</v>
      </c>
      <c r="J27" s="330" t="s">
        <v>35</v>
      </c>
      <c r="K27" s="330">
        <v>1500</v>
      </c>
      <c r="L27" s="330">
        <v>1943</v>
      </c>
      <c r="M27" s="329">
        <v>0.7533</v>
      </c>
      <c r="N27" s="328">
        <v>0.8598275700934579</v>
      </c>
      <c r="O27" s="19"/>
      <c r="P27" s="353">
        <v>73</v>
      </c>
      <c r="Q27" s="81" t="s">
        <v>35</v>
      </c>
      <c r="R27" s="81">
        <v>1500</v>
      </c>
      <c r="S27" s="81">
        <v>2224</v>
      </c>
      <c r="T27" s="82">
        <v>0.6925</v>
      </c>
      <c r="U27" s="83">
        <v>0.8036405862923204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ht="15">
      <c r="B28" s="80">
        <v>28</v>
      </c>
      <c r="C28" s="278" t="s">
        <v>7</v>
      </c>
      <c r="D28" s="81">
        <v>400</v>
      </c>
      <c r="E28" s="81">
        <v>578</v>
      </c>
      <c r="F28" s="82">
        <v>0.9689</v>
      </c>
      <c r="G28" s="83">
        <v>0.98445</v>
      </c>
      <c r="H28" s="19"/>
      <c r="I28" s="327">
        <v>24</v>
      </c>
      <c r="J28" s="330" t="s">
        <v>7</v>
      </c>
      <c r="K28" s="330">
        <v>400</v>
      </c>
      <c r="L28" s="330">
        <v>585</v>
      </c>
      <c r="M28" s="329">
        <v>0.9802</v>
      </c>
      <c r="N28" s="328">
        <v>0.9901</v>
      </c>
      <c r="O28" s="19"/>
      <c r="P28" s="353">
        <v>16</v>
      </c>
      <c r="Q28" s="81" t="s">
        <v>7</v>
      </c>
      <c r="R28" s="81">
        <v>400</v>
      </c>
      <c r="S28" s="81">
        <v>609</v>
      </c>
      <c r="T28" s="82">
        <v>0.9904</v>
      </c>
      <c r="U28" s="83">
        <v>0.9952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ht="15">
      <c r="B29" s="80">
        <v>65</v>
      </c>
      <c r="C29" s="278" t="s">
        <v>23</v>
      </c>
      <c r="D29" s="81">
        <v>700</v>
      </c>
      <c r="E29" s="81">
        <v>1358</v>
      </c>
      <c r="F29" s="82">
        <v>0.7226</v>
      </c>
      <c r="G29" s="83">
        <v>0.8455622950819672</v>
      </c>
      <c r="H29" s="19"/>
      <c r="I29" s="327">
        <v>60</v>
      </c>
      <c r="J29" s="330" t="s">
        <v>23</v>
      </c>
      <c r="K29" s="330">
        <v>700</v>
      </c>
      <c r="L29" s="330">
        <v>1437</v>
      </c>
      <c r="M29" s="329">
        <v>0.7597</v>
      </c>
      <c r="N29" s="328">
        <v>0.8612575630252102</v>
      </c>
      <c r="O29" s="19"/>
      <c r="P29" s="353">
        <v>58</v>
      </c>
      <c r="Q29" s="81" t="s">
        <v>23</v>
      </c>
      <c r="R29" s="81">
        <v>700</v>
      </c>
      <c r="S29" s="81">
        <v>1614</v>
      </c>
      <c r="T29" s="82">
        <v>0.8083</v>
      </c>
      <c r="U29" s="83">
        <v>0.8980215953307393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ht="15">
      <c r="B30" s="80">
        <v>56</v>
      </c>
      <c r="C30" s="278" t="s">
        <v>31</v>
      </c>
      <c r="D30" s="81">
        <v>1500</v>
      </c>
      <c r="E30" s="81">
        <v>4136</v>
      </c>
      <c r="F30" s="82">
        <v>0.8386</v>
      </c>
      <c r="G30" s="83">
        <v>0.9049247696277184</v>
      </c>
      <c r="H30" s="19"/>
      <c r="I30" s="327">
        <v>50</v>
      </c>
      <c r="J30" s="330" t="s">
        <v>31</v>
      </c>
      <c r="K30" s="330">
        <v>1500</v>
      </c>
      <c r="L30" s="330">
        <v>4937</v>
      </c>
      <c r="M30" s="329">
        <v>0.8877</v>
      </c>
      <c r="N30" s="328">
        <v>0.9308193978282331</v>
      </c>
      <c r="O30" s="19"/>
      <c r="P30" s="353">
        <v>57</v>
      </c>
      <c r="Q30" s="81" t="s">
        <v>31</v>
      </c>
      <c r="R30" s="81">
        <v>1500</v>
      </c>
      <c r="S30" s="81">
        <v>9017</v>
      </c>
      <c r="T30" s="82">
        <v>0.8338</v>
      </c>
      <c r="U30" s="83">
        <v>0.9088525888958203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ht="15">
      <c r="B31" s="80">
        <v>1</v>
      </c>
      <c r="C31" s="278" t="s">
        <v>0</v>
      </c>
      <c r="D31" s="81">
        <v>700</v>
      </c>
      <c r="E31" s="81">
        <v>2108</v>
      </c>
      <c r="F31" s="82">
        <v>1</v>
      </c>
      <c r="G31" s="83">
        <v>1</v>
      </c>
      <c r="H31" s="19"/>
      <c r="I31" s="327">
        <v>1</v>
      </c>
      <c r="J31" s="330" t="s">
        <v>0</v>
      </c>
      <c r="K31" s="330">
        <v>700</v>
      </c>
      <c r="L31" s="330">
        <v>2230</v>
      </c>
      <c r="M31" s="329">
        <v>1</v>
      </c>
      <c r="N31" s="328">
        <v>1</v>
      </c>
      <c r="O31" s="19"/>
      <c r="P31" s="353">
        <v>1</v>
      </c>
      <c r="Q31" s="81" t="s">
        <v>0</v>
      </c>
      <c r="R31" s="81">
        <v>700</v>
      </c>
      <c r="S31" s="81">
        <v>2096</v>
      </c>
      <c r="T31" s="82">
        <v>1</v>
      </c>
      <c r="U31" s="83">
        <v>1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ht="15">
      <c r="B32" s="80">
        <v>23</v>
      </c>
      <c r="C32" s="278" t="s">
        <v>102</v>
      </c>
      <c r="D32" s="81">
        <v>400</v>
      </c>
      <c r="E32" s="81">
        <v>536</v>
      </c>
      <c r="F32" s="82">
        <v>0.9774</v>
      </c>
      <c r="G32" s="83">
        <v>0.9887</v>
      </c>
      <c r="H32" s="19"/>
      <c r="I32" s="327">
        <v>27</v>
      </c>
      <c r="J32" s="330" t="s">
        <v>102</v>
      </c>
      <c r="K32" s="330">
        <v>400</v>
      </c>
      <c r="L32" s="330">
        <v>611</v>
      </c>
      <c r="M32" s="329">
        <v>0.9688</v>
      </c>
      <c r="N32" s="328">
        <v>0.9821386934673366</v>
      </c>
      <c r="O32" s="19"/>
      <c r="P32" s="353">
        <v>23</v>
      </c>
      <c r="Q32" s="81" t="s">
        <v>102</v>
      </c>
      <c r="R32" s="81">
        <v>400</v>
      </c>
      <c r="S32" s="81">
        <v>635</v>
      </c>
      <c r="T32" s="82">
        <v>0.9802</v>
      </c>
      <c r="U32" s="83">
        <v>0.9901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ht="15">
      <c r="B33" s="80">
        <v>3</v>
      </c>
      <c r="C33" s="278" t="s">
        <v>77</v>
      </c>
      <c r="D33" s="81">
        <v>700</v>
      </c>
      <c r="E33" s="81">
        <v>2474</v>
      </c>
      <c r="F33" s="82">
        <v>0.9992</v>
      </c>
      <c r="G33" s="83">
        <v>0.9996</v>
      </c>
      <c r="H33" s="19"/>
      <c r="I33" s="327">
        <v>2</v>
      </c>
      <c r="J33" s="330" t="s">
        <v>77</v>
      </c>
      <c r="K33" s="330">
        <v>700</v>
      </c>
      <c r="L33" s="330">
        <v>2100</v>
      </c>
      <c r="M33" s="329">
        <v>0.9992</v>
      </c>
      <c r="N33" s="328">
        <v>0.9996</v>
      </c>
      <c r="O33" s="19"/>
      <c r="P33" s="353">
        <v>5</v>
      </c>
      <c r="Q33" s="81" t="s">
        <v>77</v>
      </c>
      <c r="R33" s="81">
        <v>700</v>
      </c>
      <c r="S33" s="81">
        <v>2448</v>
      </c>
      <c r="T33" s="82">
        <v>0.9981</v>
      </c>
      <c r="U33" s="83">
        <v>0.9987117812852311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5">
      <c r="B34" s="80">
        <v>29</v>
      </c>
      <c r="C34" s="278" t="s">
        <v>107</v>
      </c>
      <c r="D34" s="81">
        <v>400</v>
      </c>
      <c r="E34" s="81">
        <v>464</v>
      </c>
      <c r="F34" s="82">
        <v>0.9682</v>
      </c>
      <c r="G34" s="83">
        <v>0.983032384341637</v>
      </c>
      <c r="H34" s="19"/>
      <c r="I34" s="327">
        <v>28</v>
      </c>
      <c r="J34" s="330" t="s">
        <v>107</v>
      </c>
      <c r="K34" s="330">
        <v>400</v>
      </c>
      <c r="L34" s="330">
        <v>673</v>
      </c>
      <c r="M34" s="329">
        <v>0.9639</v>
      </c>
      <c r="N34" s="328">
        <v>0.9799455456570156</v>
      </c>
      <c r="O34" s="19"/>
      <c r="P34" s="353">
        <v>20</v>
      </c>
      <c r="Q34" s="81" t="s">
        <v>107</v>
      </c>
      <c r="R34" s="81">
        <v>400</v>
      </c>
      <c r="S34" s="81">
        <v>784</v>
      </c>
      <c r="T34" s="82">
        <v>0.9863</v>
      </c>
      <c r="U34" s="83">
        <v>0.992088053097345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ht="15">
      <c r="B35" s="80">
        <v>61</v>
      </c>
      <c r="C35" s="278" t="s">
        <v>174</v>
      </c>
      <c r="D35" s="81">
        <v>1500</v>
      </c>
      <c r="E35" s="81">
        <v>2070</v>
      </c>
      <c r="F35" s="82">
        <v>0.7651</v>
      </c>
      <c r="G35" s="83">
        <v>0.8654343106180665</v>
      </c>
      <c r="H35" s="19"/>
      <c r="I35" s="327">
        <v>59</v>
      </c>
      <c r="J35" s="504" t="s">
        <v>174</v>
      </c>
      <c r="K35" s="330">
        <v>1500</v>
      </c>
      <c r="L35" s="330">
        <v>1966</v>
      </c>
      <c r="M35" s="329">
        <v>0.7713</v>
      </c>
      <c r="N35" s="328">
        <v>0.8691664835164835</v>
      </c>
      <c r="O35" s="19"/>
      <c r="P35" s="353">
        <v>69</v>
      </c>
      <c r="Q35" s="81" t="s">
        <v>174</v>
      </c>
      <c r="R35" s="81">
        <v>1500</v>
      </c>
      <c r="S35" s="81">
        <v>1899</v>
      </c>
      <c r="T35" s="82">
        <v>0.7173</v>
      </c>
      <c r="U35" s="83">
        <v>0.8319725545675021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ht="15">
      <c r="B36" s="80">
        <v>51</v>
      </c>
      <c r="C36" s="278" t="s">
        <v>113</v>
      </c>
      <c r="D36" s="81">
        <v>700</v>
      </c>
      <c r="E36" s="81">
        <v>2132</v>
      </c>
      <c r="F36" s="82">
        <v>0.8956</v>
      </c>
      <c r="G36" s="83">
        <v>0.9423848375451263</v>
      </c>
      <c r="H36" s="19"/>
      <c r="I36" s="327">
        <v>36</v>
      </c>
      <c r="J36" s="330" t="s">
        <v>113</v>
      </c>
      <c r="K36" s="330">
        <v>700</v>
      </c>
      <c r="L36" s="330">
        <v>2254</v>
      </c>
      <c r="M36" s="329">
        <v>0.9363</v>
      </c>
      <c r="N36" s="328">
        <v>0.9646593729799613</v>
      </c>
      <c r="O36" s="19"/>
      <c r="P36" s="353">
        <v>35</v>
      </c>
      <c r="Q36" s="81" t="s">
        <v>113</v>
      </c>
      <c r="R36" s="81">
        <v>700</v>
      </c>
      <c r="S36" s="81">
        <v>2425</v>
      </c>
      <c r="T36" s="82">
        <v>0.9604</v>
      </c>
      <c r="U36" s="83">
        <v>0.9771470827679782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ht="15">
      <c r="B37" s="91">
        <v>74</v>
      </c>
      <c r="C37" s="280" t="s">
        <v>86</v>
      </c>
      <c r="D37" s="92">
        <v>1800</v>
      </c>
      <c r="E37" s="92">
        <v>245</v>
      </c>
      <c r="F37" s="93">
        <v>0.8962</v>
      </c>
      <c r="G37" s="94">
        <v>0.7753222222222222</v>
      </c>
      <c r="H37" s="19"/>
      <c r="I37" s="323">
        <v>71</v>
      </c>
      <c r="J37" s="324" t="s">
        <v>86</v>
      </c>
      <c r="K37" s="324">
        <v>1800</v>
      </c>
      <c r="L37" s="324">
        <v>236</v>
      </c>
      <c r="M37" s="325">
        <v>0.904</v>
      </c>
      <c r="N37" s="326">
        <v>0.7684924924924925</v>
      </c>
      <c r="O37" s="19"/>
      <c r="P37" s="356">
        <v>76</v>
      </c>
      <c r="Q37" s="92" t="s">
        <v>86</v>
      </c>
      <c r="R37" s="92">
        <v>1800</v>
      </c>
      <c r="S37" s="92">
        <v>327</v>
      </c>
      <c r="T37" s="93">
        <v>0.8801</v>
      </c>
      <c r="U37" s="94">
        <v>0.7646442028985507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ht="15">
      <c r="B38" s="80">
        <v>41</v>
      </c>
      <c r="C38" s="278" t="s">
        <v>27</v>
      </c>
      <c r="D38" s="81">
        <v>400</v>
      </c>
      <c r="E38" s="81">
        <v>523</v>
      </c>
      <c r="F38" s="82">
        <v>0.9415</v>
      </c>
      <c r="G38" s="83">
        <v>0.9596798892988929</v>
      </c>
      <c r="H38" s="19"/>
      <c r="I38" s="327">
        <v>44</v>
      </c>
      <c r="J38" s="330" t="s">
        <v>27</v>
      </c>
      <c r="K38" s="330">
        <v>400</v>
      </c>
      <c r="L38" s="330">
        <v>455</v>
      </c>
      <c r="M38" s="329">
        <v>0.9064</v>
      </c>
      <c r="N38" s="328">
        <v>0.9482495049504951</v>
      </c>
      <c r="O38" s="19"/>
      <c r="P38" s="353">
        <v>39</v>
      </c>
      <c r="Q38" s="81" t="s">
        <v>27</v>
      </c>
      <c r="R38" s="81">
        <v>400</v>
      </c>
      <c r="S38" s="81">
        <v>430</v>
      </c>
      <c r="T38" s="82">
        <v>0.9209</v>
      </c>
      <c r="U38" s="83">
        <v>0.954590625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15">
      <c r="B39" s="80">
        <v>16</v>
      </c>
      <c r="C39" s="278" t="s">
        <v>33</v>
      </c>
      <c r="D39" s="81">
        <v>400</v>
      </c>
      <c r="E39" s="81">
        <v>665</v>
      </c>
      <c r="F39" s="82">
        <v>0.9903</v>
      </c>
      <c r="G39" s="83">
        <v>0.99515</v>
      </c>
      <c r="H39" s="19"/>
      <c r="I39" s="327">
        <v>20</v>
      </c>
      <c r="J39" s="330" t="s">
        <v>33</v>
      </c>
      <c r="K39" s="330">
        <v>400</v>
      </c>
      <c r="L39" s="330">
        <v>652</v>
      </c>
      <c r="M39" s="329">
        <v>0.9886</v>
      </c>
      <c r="N39" s="328">
        <v>0.9930603305785124</v>
      </c>
      <c r="O39" s="19"/>
      <c r="P39" s="353">
        <v>11</v>
      </c>
      <c r="Q39" s="81" t="s">
        <v>33</v>
      </c>
      <c r="R39" s="81">
        <v>400</v>
      </c>
      <c r="S39" s="81">
        <v>686</v>
      </c>
      <c r="T39" s="82">
        <v>0.9944</v>
      </c>
      <c r="U39" s="83">
        <v>0.9972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ht="15">
      <c r="B40" s="80">
        <v>1</v>
      </c>
      <c r="C40" s="278" t="s">
        <v>16</v>
      </c>
      <c r="D40" s="81">
        <v>400</v>
      </c>
      <c r="E40" s="81">
        <v>687</v>
      </c>
      <c r="F40" s="82">
        <v>1</v>
      </c>
      <c r="G40" s="83">
        <v>1</v>
      </c>
      <c r="H40" s="19"/>
      <c r="I40" s="327">
        <v>11</v>
      </c>
      <c r="J40" s="330" t="s">
        <v>16</v>
      </c>
      <c r="K40" s="330">
        <v>400</v>
      </c>
      <c r="L40" s="330">
        <v>1234</v>
      </c>
      <c r="M40" s="329">
        <v>0.997</v>
      </c>
      <c r="N40" s="328">
        <v>0.998176724137931</v>
      </c>
      <c r="O40" s="19"/>
      <c r="P40" s="353">
        <v>3</v>
      </c>
      <c r="Q40" s="81" t="s">
        <v>16</v>
      </c>
      <c r="R40" s="81">
        <v>400</v>
      </c>
      <c r="S40" s="81">
        <v>1052</v>
      </c>
      <c r="T40" s="82">
        <v>0.9991</v>
      </c>
      <c r="U40" s="83">
        <v>0.9991850364963504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ht="15">
      <c r="B41" s="80">
        <v>6</v>
      </c>
      <c r="C41" s="278" t="s">
        <v>168</v>
      </c>
      <c r="D41" s="81">
        <v>400</v>
      </c>
      <c r="E41" s="81">
        <v>796</v>
      </c>
      <c r="F41" s="82">
        <v>0.9987</v>
      </c>
      <c r="G41" s="83">
        <v>0.99935</v>
      </c>
      <c r="H41" s="19"/>
      <c r="I41" s="327">
        <v>7</v>
      </c>
      <c r="J41" s="330" t="s">
        <v>168</v>
      </c>
      <c r="K41" s="330">
        <v>400</v>
      </c>
      <c r="L41" s="330">
        <v>560</v>
      </c>
      <c r="M41" s="329">
        <v>0.9987</v>
      </c>
      <c r="N41" s="328">
        <v>0.9985768041237113</v>
      </c>
      <c r="O41" s="19"/>
      <c r="P41" s="353">
        <v>1</v>
      </c>
      <c r="Q41" s="81" t="s">
        <v>168</v>
      </c>
      <c r="R41" s="81">
        <v>400</v>
      </c>
      <c r="S41" s="81">
        <v>659</v>
      </c>
      <c r="T41" s="82">
        <v>1</v>
      </c>
      <c r="U41" s="83">
        <v>1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ht="15">
      <c r="B42" s="80">
        <v>58</v>
      </c>
      <c r="C42" s="278" t="s">
        <v>10</v>
      </c>
      <c r="D42" s="81">
        <v>400</v>
      </c>
      <c r="E42" s="81">
        <v>909</v>
      </c>
      <c r="F42" s="82">
        <v>0.8347</v>
      </c>
      <c r="G42" s="83">
        <v>0.8969519900497512</v>
      </c>
      <c r="H42" s="19"/>
      <c r="I42" s="327">
        <v>55</v>
      </c>
      <c r="J42" s="330" t="s">
        <v>10</v>
      </c>
      <c r="K42" s="330">
        <v>400</v>
      </c>
      <c r="L42" s="330">
        <v>921</v>
      </c>
      <c r="M42" s="329">
        <v>0.8454</v>
      </c>
      <c r="N42" s="328">
        <v>0.899665265082267</v>
      </c>
      <c r="O42" s="19"/>
      <c r="P42" s="353">
        <v>66</v>
      </c>
      <c r="Q42" s="81" t="s">
        <v>10</v>
      </c>
      <c r="R42" s="81">
        <v>400</v>
      </c>
      <c r="S42" s="81">
        <v>962</v>
      </c>
      <c r="T42" s="82">
        <v>0.7851</v>
      </c>
      <c r="U42" s="83">
        <v>0.8519649908592322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15">
      <c r="B43" s="80">
        <v>34</v>
      </c>
      <c r="C43" s="278" t="s">
        <v>28</v>
      </c>
      <c r="D43" s="81">
        <v>400</v>
      </c>
      <c r="E43" s="81">
        <v>1057</v>
      </c>
      <c r="F43" s="82">
        <v>0.9587</v>
      </c>
      <c r="G43" s="83">
        <v>0.9766782442748092</v>
      </c>
      <c r="H43" s="19"/>
      <c r="I43" s="327">
        <v>33</v>
      </c>
      <c r="J43" s="330" t="s">
        <v>28</v>
      </c>
      <c r="K43" s="330">
        <v>400</v>
      </c>
      <c r="L43" s="330">
        <v>869</v>
      </c>
      <c r="M43" s="329">
        <v>0.9513</v>
      </c>
      <c r="N43" s="328">
        <v>0.9751645631067961</v>
      </c>
      <c r="O43" s="19"/>
      <c r="P43" s="353">
        <v>38</v>
      </c>
      <c r="Q43" s="81" t="s">
        <v>28</v>
      </c>
      <c r="R43" s="81">
        <v>400</v>
      </c>
      <c r="S43" s="81">
        <v>1116</v>
      </c>
      <c r="T43" s="82">
        <v>0.9349</v>
      </c>
      <c r="U43" s="83">
        <v>0.9653122327790973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ht="15">
      <c r="B44" s="80">
        <v>30</v>
      </c>
      <c r="C44" s="278" t="s">
        <v>106</v>
      </c>
      <c r="D44" s="81">
        <v>400</v>
      </c>
      <c r="E44" s="81">
        <v>413</v>
      </c>
      <c r="F44" s="82">
        <v>0.9618</v>
      </c>
      <c r="G44" s="83">
        <v>0.9809</v>
      </c>
      <c r="H44" s="19"/>
      <c r="I44" s="327">
        <v>31</v>
      </c>
      <c r="J44" s="330" t="s">
        <v>106</v>
      </c>
      <c r="K44" s="330">
        <v>400</v>
      </c>
      <c r="L44" s="330">
        <v>429</v>
      </c>
      <c r="M44" s="329">
        <v>0.9573</v>
      </c>
      <c r="N44" s="328">
        <v>0.9765810344827586</v>
      </c>
      <c r="O44" s="19"/>
      <c r="P44" s="353">
        <v>37</v>
      </c>
      <c r="Q44" s="81" t="s">
        <v>106</v>
      </c>
      <c r="R44" s="81">
        <v>400</v>
      </c>
      <c r="S44" s="81">
        <v>529</v>
      </c>
      <c r="T44" s="82">
        <v>0.9532</v>
      </c>
      <c r="U44" s="83">
        <v>0.9757477272727273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15">
      <c r="B45" s="80">
        <v>36</v>
      </c>
      <c r="C45" s="278" t="s">
        <v>42</v>
      </c>
      <c r="D45" s="81">
        <v>400</v>
      </c>
      <c r="E45" s="81">
        <v>453</v>
      </c>
      <c r="F45" s="82">
        <v>0.9435</v>
      </c>
      <c r="G45" s="83">
        <v>0.9693306451612903</v>
      </c>
      <c r="H45" s="19"/>
      <c r="I45" s="327">
        <v>47</v>
      </c>
      <c r="J45" s="330" t="s">
        <v>42</v>
      </c>
      <c r="K45" s="330">
        <v>400</v>
      </c>
      <c r="L45" s="330">
        <v>436</v>
      </c>
      <c r="M45" s="329">
        <v>0.8793</v>
      </c>
      <c r="N45" s="328">
        <v>0.9386976190476191</v>
      </c>
      <c r="O45" s="19"/>
      <c r="P45" s="353">
        <v>70</v>
      </c>
      <c r="Q45" s="81" t="s">
        <v>42</v>
      </c>
      <c r="R45" s="81">
        <v>400</v>
      </c>
      <c r="S45" s="81">
        <v>362</v>
      </c>
      <c r="T45" s="82">
        <v>0.7308</v>
      </c>
      <c r="U45" s="83">
        <v>0.82765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ht="15">
      <c r="B46" s="80">
        <v>13</v>
      </c>
      <c r="C46" s="278" t="s">
        <v>101</v>
      </c>
      <c r="D46" s="81">
        <v>400</v>
      </c>
      <c r="E46" s="81">
        <v>627</v>
      </c>
      <c r="F46" s="82">
        <v>0.9944</v>
      </c>
      <c r="G46" s="83">
        <v>0.9972</v>
      </c>
      <c r="H46" s="19"/>
      <c r="I46" s="327">
        <v>22</v>
      </c>
      <c r="J46" s="330" t="s">
        <v>101</v>
      </c>
      <c r="K46" s="330">
        <v>400</v>
      </c>
      <c r="L46" s="330">
        <v>732</v>
      </c>
      <c r="M46" s="329">
        <v>0.9855</v>
      </c>
      <c r="N46" s="328">
        <v>0.9917278534923339</v>
      </c>
      <c r="O46" s="19"/>
      <c r="P46" s="353">
        <v>32</v>
      </c>
      <c r="Q46" s="81" t="s">
        <v>101</v>
      </c>
      <c r="R46" s="81">
        <v>400</v>
      </c>
      <c r="S46" s="81">
        <v>816</v>
      </c>
      <c r="T46" s="82">
        <v>0.9627</v>
      </c>
      <c r="U46" s="83">
        <v>0.9795818271119843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15">
      <c r="B47" s="80">
        <v>42</v>
      </c>
      <c r="C47" s="278" t="s">
        <v>108</v>
      </c>
      <c r="D47" s="81">
        <v>400</v>
      </c>
      <c r="E47" s="81">
        <v>399</v>
      </c>
      <c r="F47" s="82">
        <v>0.9332</v>
      </c>
      <c r="G47" s="83">
        <v>0.9563877697841727</v>
      </c>
      <c r="H47" s="19"/>
      <c r="I47" s="327">
        <v>56</v>
      </c>
      <c r="J47" s="330" t="s">
        <v>108</v>
      </c>
      <c r="K47" s="330">
        <v>400</v>
      </c>
      <c r="L47" s="330">
        <v>360</v>
      </c>
      <c r="M47" s="329">
        <v>0.8672</v>
      </c>
      <c r="N47" s="328">
        <v>0.8972134453781513</v>
      </c>
      <c r="O47" s="19"/>
      <c r="P47" s="353">
        <v>59</v>
      </c>
      <c r="Q47" s="81" t="s">
        <v>108</v>
      </c>
      <c r="R47" s="81">
        <v>400</v>
      </c>
      <c r="S47" s="81">
        <v>355</v>
      </c>
      <c r="T47" s="82">
        <v>0.8568</v>
      </c>
      <c r="U47" s="83">
        <v>0.8900463414634145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ht="15">
      <c r="B48" s="80">
        <v>27</v>
      </c>
      <c r="C48" s="278" t="s">
        <v>53</v>
      </c>
      <c r="D48" s="81">
        <v>700</v>
      </c>
      <c r="E48" s="81">
        <v>1103</v>
      </c>
      <c r="F48" s="82">
        <v>0.9702</v>
      </c>
      <c r="G48" s="83">
        <v>0.9851</v>
      </c>
      <c r="H48" s="19"/>
      <c r="I48" s="327">
        <v>6</v>
      </c>
      <c r="J48" s="330" t="s">
        <v>53</v>
      </c>
      <c r="K48" s="330">
        <v>700</v>
      </c>
      <c r="L48" s="330">
        <v>1047</v>
      </c>
      <c r="M48" s="329">
        <v>0.9973</v>
      </c>
      <c r="N48" s="328">
        <v>0.99865</v>
      </c>
      <c r="O48" s="19"/>
      <c r="P48" s="353">
        <v>29</v>
      </c>
      <c r="Q48" s="81" t="s">
        <v>53</v>
      </c>
      <c r="R48" s="81">
        <v>700</v>
      </c>
      <c r="S48" s="81">
        <v>1161</v>
      </c>
      <c r="T48" s="82">
        <v>0.9639</v>
      </c>
      <c r="U48" s="83">
        <v>0.98195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ht="15">
      <c r="B49" s="80">
        <v>26</v>
      </c>
      <c r="C49" s="278" t="s">
        <v>45</v>
      </c>
      <c r="D49" s="81">
        <v>400</v>
      </c>
      <c r="E49" s="81">
        <v>710</v>
      </c>
      <c r="F49" s="82">
        <v>0.975</v>
      </c>
      <c r="G49" s="83">
        <v>0.9857658959537572</v>
      </c>
      <c r="H49" s="19"/>
      <c r="I49" s="327">
        <v>40</v>
      </c>
      <c r="J49" s="330" t="s">
        <v>45</v>
      </c>
      <c r="K49" s="330">
        <v>400</v>
      </c>
      <c r="L49" s="330">
        <v>785</v>
      </c>
      <c r="M49" s="329">
        <v>0.9247</v>
      </c>
      <c r="N49" s="328">
        <v>0.9598119289340101</v>
      </c>
      <c r="O49" s="19"/>
      <c r="P49" s="353">
        <v>21</v>
      </c>
      <c r="Q49" s="81" t="s">
        <v>45</v>
      </c>
      <c r="R49" s="81">
        <v>400</v>
      </c>
      <c r="S49" s="81">
        <v>842</v>
      </c>
      <c r="T49" s="82">
        <v>0.9831</v>
      </c>
      <c r="U49" s="83">
        <v>0.9906395295902883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ht="15">
      <c r="B50" s="80">
        <v>53</v>
      </c>
      <c r="C50" s="278" t="s">
        <v>34</v>
      </c>
      <c r="D50" s="81">
        <v>700</v>
      </c>
      <c r="E50" s="81">
        <v>2411</v>
      </c>
      <c r="F50" s="82">
        <v>0.8561</v>
      </c>
      <c r="G50" s="83">
        <v>0.9185584745762712</v>
      </c>
      <c r="H50" s="19"/>
      <c r="I50" s="327">
        <v>49</v>
      </c>
      <c r="J50" s="330" t="s">
        <v>34</v>
      </c>
      <c r="K50" s="330">
        <v>700</v>
      </c>
      <c r="L50" s="330">
        <v>2599</v>
      </c>
      <c r="M50" s="329">
        <v>0.8803</v>
      </c>
      <c r="N50" s="328">
        <v>0.9344556943056943</v>
      </c>
      <c r="O50" s="19"/>
      <c r="P50" s="353">
        <v>52</v>
      </c>
      <c r="Q50" s="81" t="s">
        <v>34</v>
      </c>
      <c r="R50" s="81">
        <v>700</v>
      </c>
      <c r="S50" s="81">
        <v>3255</v>
      </c>
      <c r="T50" s="82">
        <v>0.8713</v>
      </c>
      <c r="U50" s="83">
        <v>0.92305234375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ht="15">
      <c r="B51" s="80">
        <v>45</v>
      </c>
      <c r="C51" s="278" t="s">
        <v>80</v>
      </c>
      <c r="D51" s="81">
        <v>700</v>
      </c>
      <c r="E51" s="81">
        <v>2541</v>
      </c>
      <c r="F51" s="82">
        <v>0.9317</v>
      </c>
      <c r="G51" s="83">
        <v>0.9549754315304948</v>
      </c>
      <c r="H51" s="19"/>
      <c r="I51" s="327">
        <v>43</v>
      </c>
      <c r="J51" s="330" t="s">
        <v>80</v>
      </c>
      <c r="K51" s="330">
        <v>700</v>
      </c>
      <c r="L51" s="330">
        <v>2388</v>
      </c>
      <c r="M51" s="329">
        <v>0.9158</v>
      </c>
      <c r="N51" s="328">
        <v>0.9523572748267899</v>
      </c>
      <c r="O51" s="19"/>
      <c r="P51" s="353">
        <v>48</v>
      </c>
      <c r="Q51" s="81" t="s">
        <v>80</v>
      </c>
      <c r="R51" s="81">
        <v>700</v>
      </c>
      <c r="S51" s="81">
        <v>2594</v>
      </c>
      <c r="T51" s="82">
        <v>0.8924</v>
      </c>
      <c r="U51" s="83">
        <v>0.9400053097345134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ht="15">
      <c r="B52" s="80">
        <v>1</v>
      </c>
      <c r="C52" s="278" t="s">
        <v>50</v>
      </c>
      <c r="D52" s="81">
        <v>400</v>
      </c>
      <c r="E52" s="81">
        <v>578</v>
      </c>
      <c r="F52" s="82">
        <v>1</v>
      </c>
      <c r="G52" s="83">
        <v>1</v>
      </c>
      <c r="H52" s="19"/>
      <c r="I52" s="327">
        <v>1</v>
      </c>
      <c r="J52" s="330" t="s">
        <v>50</v>
      </c>
      <c r="K52" s="330">
        <v>400</v>
      </c>
      <c r="L52" s="330">
        <v>612</v>
      </c>
      <c r="M52" s="329">
        <v>1</v>
      </c>
      <c r="N52" s="328">
        <v>1</v>
      </c>
      <c r="O52" s="19"/>
      <c r="P52" s="353">
        <v>1</v>
      </c>
      <c r="Q52" s="81" t="s">
        <v>50</v>
      </c>
      <c r="R52" s="81">
        <v>400</v>
      </c>
      <c r="S52" s="81">
        <v>658</v>
      </c>
      <c r="T52" s="82">
        <v>1</v>
      </c>
      <c r="U52" s="83">
        <v>1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ht="15">
      <c r="B53" s="80">
        <v>1</v>
      </c>
      <c r="C53" s="278" t="s">
        <v>97</v>
      </c>
      <c r="D53" s="81">
        <v>400</v>
      </c>
      <c r="E53" s="81">
        <v>1247</v>
      </c>
      <c r="F53" s="82">
        <v>1</v>
      </c>
      <c r="G53" s="83">
        <v>1</v>
      </c>
      <c r="H53" s="19"/>
      <c r="I53" s="327">
        <v>1</v>
      </c>
      <c r="J53" s="330" t="s">
        <v>97</v>
      </c>
      <c r="K53" s="330">
        <v>400</v>
      </c>
      <c r="L53" s="330">
        <v>1377</v>
      </c>
      <c r="M53" s="329">
        <v>1</v>
      </c>
      <c r="N53" s="328">
        <v>1</v>
      </c>
      <c r="O53" s="19"/>
      <c r="P53" s="353">
        <v>1</v>
      </c>
      <c r="Q53" s="81" t="s">
        <v>97</v>
      </c>
      <c r="R53" s="81">
        <v>400</v>
      </c>
      <c r="S53" s="81">
        <v>1316</v>
      </c>
      <c r="T53" s="82">
        <v>1</v>
      </c>
      <c r="U53" s="83">
        <v>1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ht="15">
      <c r="B54" s="80">
        <v>62</v>
      </c>
      <c r="C54" s="278" t="s">
        <v>104</v>
      </c>
      <c r="D54" s="81">
        <v>400</v>
      </c>
      <c r="E54" s="81">
        <v>460</v>
      </c>
      <c r="F54" s="82">
        <v>0.7618</v>
      </c>
      <c r="G54" s="83">
        <v>0.8639827067669172</v>
      </c>
      <c r="H54" s="19"/>
      <c r="I54" s="323">
        <v>75</v>
      </c>
      <c r="J54" s="324" t="s">
        <v>104</v>
      </c>
      <c r="K54" s="324">
        <v>400</v>
      </c>
      <c r="L54" s="324">
        <v>283</v>
      </c>
      <c r="M54" s="325">
        <v>0.6751</v>
      </c>
      <c r="N54" s="326">
        <v>0.7145640186915888</v>
      </c>
      <c r="O54" s="19"/>
      <c r="P54" s="353">
        <v>42</v>
      </c>
      <c r="Q54" s="81" t="s">
        <v>104</v>
      </c>
      <c r="R54" s="81">
        <v>400</v>
      </c>
      <c r="S54" s="81">
        <v>554</v>
      </c>
      <c r="T54" s="82">
        <v>0.8966</v>
      </c>
      <c r="U54" s="83">
        <v>0.9482999999999999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ht="15">
      <c r="B55" s="80">
        <v>24</v>
      </c>
      <c r="C55" s="278" t="s">
        <v>22</v>
      </c>
      <c r="D55" s="81">
        <v>400</v>
      </c>
      <c r="E55" s="81">
        <v>494</v>
      </c>
      <c r="F55" s="82">
        <v>0.9735</v>
      </c>
      <c r="G55" s="83">
        <v>0.98675</v>
      </c>
      <c r="H55" s="19"/>
      <c r="I55" s="327">
        <v>29</v>
      </c>
      <c r="J55" s="330" t="s">
        <v>22</v>
      </c>
      <c r="K55" s="330">
        <v>400</v>
      </c>
      <c r="L55" s="330">
        <v>458</v>
      </c>
      <c r="M55" s="329">
        <v>0.958</v>
      </c>
      <c r="N55" s="328">
        <v>0.9782628992628992</v>
      </c>
      <c r="O55" s="19"/>
      <c r="P55" s="353">
        <v>27</v>
      </c>
      <c r="Q55" s="81" t="s">
        <v>22</v>
      </c>
      <c r="R55" s="81">
        <v>400</v>
      </c>
      <c r="S55" s="81">
        <v>497</v>
      </c>
      <c r="T55" s="82">
        <v>0.9776</v>
      </c>
      <c r="U55" s="83">
        <v>0.9870035928143712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ht="15">
      <c r="B56" s="80">
        <v>9</v>
      </c>
      <c r="C56" s="278" t="s">
        <v>98</v>
      </c>
      <c r="D56" s="81">
        <v>400</v>
      </c>
      <c r="E56" s="81">
        <v>589</v>
      </c>
      <c r="F56" s="82">
        <v>0.9981</v>
      </c>
      <c r="G56" s="83">
        <v>0.99905</v>
      </c>
      <c r="H56" s="19"/>
      <c r="I56" s="327">
        <v>1</v>
      </c>
      <c r="J56" s="330" t="s">
        <v>98</v>
      </c>
      <c r="K56" s="330">
        <v>400</v>
      </c>
      <c r="L56" s="330">
        <v>641</v>
      </c>
      <c r="M56" s="329">
        <v>1</v>
      </c>
      <c r="N56" s="328">
        <v>1</v>
      </c>
      <c r="O56" s="19"/>
      <c r="P56" s="353">
        <v>1</v>
      </c>
      <c r="Q56" s="81" t="s">
        <v>98</v>
      </c>
      <c r="R56" s="81">
        <v>400</v>
      </c>
      <c r="S56" s="81">
        <v>554</v>
      </c>
      <c r="T56" s="82">
        <v>1</v>
      </c>
      <c r="U56" s="83">
        <v>1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ht="15">
      <c r="B57" s="91">
        <v>73</v>
      </c>
      <c r="C57" s="280" t="s">
        <v>19</v>
      </c>
      <c r="D57" s="92">
        <v>1500</v>
      </c>
      <c r="E57" s="92">
        <v>1043</v>
      </c>
      <c r="F57" s="93">
        <v>0.7349</v>
      </c>
      <c r="G57" s="94">
        <v>0.7858715053763441</v>
      </c>
      <c r="H57" s="19"/>
      <c r="I57" s="323">
        <v>73</v>
      </c>
      <c r="J57" s="324" t="s">
        <v>19</v>
      </c>
      <c r="K57" s="324">
        <v>1500</v>
      </c>
      <c r="L57" s="324">
        <v>934</v>
      </c>
      <c r="M57" s="325">
        <v>0.6833</v>
      </c>
      <c r="N57" s="326">
        <v>0.7312209273182957</v>
      </c>
      <c r="O57" s="19"/>
      <c r="P57" s="356">
        <v>77</v>
      </c>
      <c r="Q57" s="92" t="s">
        <v>19</v>
      </c>
      <c r="R57" s="92">
        <v>1500</v>
      </c>
      <c r="S57" s="92">
        <v>1007</v>
      </c>
      <c r="T57" s="93">
        <v>0.6693</v>
      </c>
      <c r="U57" s="94">
        <v>0.7253412476722533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ht="15">
      <c r="B58" s="80">
        <v>1</v>
      </c>
      <c r="C58" s="278" t="s">
        <v>1</v>
      </c>
      <c r="D58" s="81">
        <v>400</v>
      </c>
      <c r="E58" s="81">
        <v>898</v>
      </c>
      <c r="F58" s="82">
        <v>1</v>
      </c>
      <c r="G58" s="83">
        <v>1</v>
      </c>
      <c r="H58" s="19"/>
      <c r="I58" s="327">
        <v>1</v>
      </c>
      <c r="J58" s="330" t="s">
        <v>1</v>
      </c>
      <c r="K58" s="330">
        <v>400</v>
      </c>
      <c r="L58" s="330">
        <v>752</v>
      </c>
      <c r="M58" s="329">
        <v>1</v>
      </c>
      <c r="N58" s="328">
        <v>1</v>
      </c>
      <c r="O58" s="19"/>
      <c r="P58" s="353">
        <v>1</v>
      </c>
      <c r="Q58" s="81" t="s">
        <v>1</v>
      </c>
      <c r="R58" s="81">
        <v>400</v>
      </c>
      <c r="S58" s="81">
        <v>754</v>
      </c>
      <c r="T58" s="82">
        <v>1</v>
      </c>
      <c r="U58" s="83">
        <v>1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ht="15">
      <c r="B59" s="80">
        <v>57</v>
      </c>
      <c r="C59" s="278" t="s">
        <v>147</v>
      </c>
      <c r="D59" s="81">
        <v>400</v>
      </c>
      <c r="E59" s="81">
        <v>301</v>
      </c>
      <c r="F59" s="82">
        <v>0.9021</v>
      </c>
      <c r="G59" s="83">
        <v>0.9015500000000001</v>
      </c>
      <c r="H59" s="19"/>
      <c r="I59" s="327">
        <v>52</v>
      </c>
      <c r="J59" s="330" t="s">
        <v>147</v>
      </c>
      <c r="K59" s="330">
        <v>400</v>
      </c>
      <c r="L59" s="330">
        <v>323</v>
      </c>
      <c r="M59" s="329">
        <v>0.9127</v>
      </c>
      <c r="N59" s="328">
        <v>0.916594769874477</v>
      </c>
      <c r="O59" s="19"/>
      <c r="P59" s="353">
        <v>43</v>
      </c>
      <c r="Q59" s="81" t="s">
        <v>147</v>
      </c>
      <c r="R59" s="81">
        <v>400</v>
      </c>
      <c r="S59" s="81">
        <v>455</v>
      </c>
      <c r="T59" s="82">
        <v>0.8984</v>
      </c>
      <c r="U59" s="83">
        <v>0.9482445859872611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ht="15">
      <c r="B60" s="80">
        <v>1</v>
      </c>
      <c r="C60" s="278" t="s">
        <v>26</v>
      </c>
      <c r="D60" s="81">
        <v>700</v>
      </c>
      <c r="E60" s="81">
        <v>1673</v>
      </c>
      <c r="F60" s="82">
        <v>1</v>
      </c>
      <c r="G60" s="83">
        <v>1</v>
      </c>
      <c r="H60" s="19"/>
      <c r="I60" s="327">
        <v>13</v>
      </c>
      <c r="J60" s="330" t="s">
        <v>26</v>
      </c>
      <c r="K60" s="330">
        <v>700</v>
      </c>
      <c r="L60" s="330">
        <v>1130</v>
      </c>
      <c r="M60" s="329">
        <v>0.9977</v>
      </c>
      <c r="N60" s="328">
        <v>0.9977911764705882</v>
      </c>
      <c r="O60" s="19"/>
      <c r="P60" s="353">
        <v>9</v>
      </c>
      <c r="Q60" s="81" t="s">
        <v>26</v>
      </c>
      <c r="R60" s="81">
        <v>700</v>
      </c>
      <c r="S60" s="81">
        <v>1227</v>
      </c>
      <c r="T60" s="82">
        <v>0.9975</v>
      </c>
      <c r="U60" s="83">
        <v>0.9977522172949003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ht="15">
      <c r="B61" s="80">
        <v>10</v>
      </c>
      <c r="C61" s="278" t="s">
        <v>39</v>
      </c>
      <c r="D61" s="81">
        <v>700</v>
      </c>
      <c r="E61" s="81">
        <v>1535</v>
      </c>
      <c r="F61" s="82">
        <v>0.9969</v>
      </c>
      <c r="G61" s="83">
        <v>0.9984500000000001</v>
      </c>
      <c r="H61" s="19"/>
      <c r="I61" s="327">
        <v>19</v>
      </c>
      <c r="J61" s="330" t="s">
        <v>39</v>
      </c>
      <c r="K61" s="330">
        <v>700</v>
      </c>
      <c r="L61" s="330">
        <v>1615</v>
      </c>
      <c r="M61" s="329">
        <v>0.9905</v>
      </c>
      <c r="N61" s="328">
        <v>0.9939679487179487</v>
      </c>
      <c r="O61" s="19"/>
      <c r="P61" s="353">
        <v>12</v>
      </c>
      <c r="Q61" s="81" t="s">
        <v>39</v>
      </c>
      <c r="R61" s="81">
        <v>700</v>
      </c>
      <c r="S61" s="81">
        <v>1577</v>
      </c>
      <c r="T61" s="82">
        <v>0.9948</v>
      </c>
      <c r="U61" s="83">
        <v>0.9969680345572354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ht="15">
      <c r="B62" s="80">
        <v>2</v>
      </c>
      <c r="C62" s="278" t="s">
        <v>169</v>
      </c>
      <c r="D62" s="81">
        <v>700</v>
      </c>
      <c r="E62" s="81">
        <v>1178</v>
      </c>
      <c r="F62" s="82">
        <v>0.9993</v>
      </c>
      <c r="G62" s="83">
        <v>0.9996499999999999</v>
      </c>
      <c r="H62" s="19"/>
      <c r="I62" s="327">
        <v>5</v>
      </c>
      <c r="J62" s="330" t="s">
        <v>169</v>
      </c>
      <c r="K62" s="330">
        <v>700</v>
      </c>
      <c r="L62" s="330">
        <v>1227</v>
      </c>
      <c r="M62" s="329">
        <v>0.9975</v>
      </c>
      <c r="N62" s="328">
        <v>0.99875</v>
      </c>
      <c r="O62" s="19"/>
      <c r="P62" s="353">
        <v>14</v>
      </c>
      <c r="Q62" s="81" t="s">
        <v>169</v>
      </c>
      <c r="R62" s="81">
        <v>700</v>
      </c>
      <c r="S62" s="81">
        <v>1221</v>
      </c>
      <c r="T62" s="82">
        <v>0.9914</v>
      </c>
      <c r="U62" s="83">
        <v>0.9957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ht="15">
      <c r="B63" s="80">
        <v>1</v>
      </c>
      <c r="C63" s="278" t="s">
        <v>48</v>
      </c>
      <c r="D63" s="81">
        <v>400</v>
      </c>
      <c r="E63" s="81">
        <v>434</v>
      </c>
      <c r="F63" s="82">
        <v>1</v>
      </c>
      <c r="G63" s="83">
        <v>1</v>
      </c>
      <c r="H63" s="19"/>
      <c r="I63" s="327">
        <v>1</v>
      </c>
      <c r="J63" s="330" t="s">
        <v>48</v>
      </c>
      <c r="K63" s="330">
        <v>400</v>
      </c>
      <c r="L63" s="330">
        <v>445</v>
      </c>
      <c r="M63" s="329">
        <v>1</v>
      </c>
      <c r="N63" s="328">
        <v>1</v>
      </c>
      <c r="O63" s="19"/>
      <c r="P63" s="353">
        <v>10</v>
      </c>
      <c r="Q63" s="81" t="s">
        <v>48</v>
      </c>
      <c r="R63" s="81">
        <v>400</v>
      </c>
      <c r="S63" s="81">
        <v>496</v>
      </c>
      <c r="T63" s="82">
        <v>0.9955</v>
      </c>
      <c r="U63" s="83">
        <v>0.99775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ht="15">
      <c r="B64" s="80">
        <v>35</v>
      </c>
      <c r="C64" s="278" t="s">
        <v>138</v>
      </c>
      <c r="D64" s="81">
        <v>1500</v>
      </c>
      <c r="E64" s="81">
        <v>3362</v>
      </c>
      <c r="F64" s="82">
        <v>0.9405</v>
      </c>
      <c r="G64" s="83">
        <v>0.9696084260051325</v>
      </c>
      <c r="H64" s="19"/>
      <c r="I64" s="327">
        <v>26</v>
      </c>
      <c r="J64" s="330" t="s">
        <v>138</v>
      </c>
      <c r="K64" s="330">
        <v>1500</v>
      </c>
      <c r="L64" s="330">
        <v>3944</v>
      </c>
      <c r="M64" s="329">
        <v>0.9692</v>
      </c>
      <c r="N64" s="328">
        <v>0.9843572815533981</v>
      </c>
      <c r="O64" s="19"/>
      <c r="P64" s="353">
        <v>36</v>
      </c>
      <c r="Q64" s="81" t="s">
        <v>138</v>
      </c>
      <c r="R64" s="81">
        <v>1500</v>
      </c>
      <c r="S64" s="81">
        <v>3912</v>
      </c>
      <c r="T64" s="82">
        <v>0.9616</v>
      </c>
      <c r="U64" s="83">
        <v>0.9759086956521739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ht="15">
      <c r="B65" s="80">
        <v>52</v>
      </c>
      <c r="C65" s="278" t="s">
        <v>40</v>
      </c>
      <c r="D65" s="81">
        <v>700</v>
      </c>
      <c r="E65" s="81">
        <v>1699</v>
      </c>
      <c r="F65" s="82">
        <v>0.8748</v>
      </c>
      <c r="G65" s="83">
        <v>0.9334526315789473</v>
      </c>
      <c r="H65" s="19"/>
      <c r="I65" s="327">
        <v>51</v>
      </c>
      <c r="J65" s="330" t="s">
        <v>40</v>
      </c>
      <c r="K65" s="330">
        <v>700</v>
      </c>
      <c r="L65" s="330">
        <v>1493</v>
      </c>
      <c r="M65" s="329">
        <v>0.8663</v>
      </c>
      <c r="N65" s="328">
        <v>0.9298267371601208</v>
      </c>
      <c r="O65" s="19"/>
      <c r="P65" s="353">
        <v>55</v>
      </c>
      <c r="Q65" s="81" t="s">
        <v>40</v>
      </c>
      <c r="R65" s="81">
        <v>700</v>
      </c>
      <c r="S65" s="81">
        <v>1514</v>
      </c>
      <c r="T65" s="82">
        <v>0.8584</v>
      </c>
      <c r="U65" s="83">
        <v>0.9139877358490567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ht="15">
      <c r="B66" s="80">
        <v>49</v>
      </c>
      <c r="C66" s="278" t="s">
        <v>15</v>
      </c>
      <c r="D66" s="81">
        <v>700</v>
      </c>
      <c r="E66" s="81">
        <v>3373</v>
      </c>
      <c r="F66" s="82">
        <v>0.8988</v>
      </c>
      <c r="G66" s="83">
        <v>0.9433876670092498</v>
      </c>
      <c r="H66" s="19"/>
      <c r="I66" s="327">
        <v>46</v>
      </c>
      <c r="J66" s="330" t="s">
        <v>15</v>
      </c>
      <c r="K66" s="330">
        <v>700</v>
      </c>
      <c r="L66" s="330">
        <v>3148</v>
      </c>
      <c r="M66" s="329">
        <v>0.899</v>
      </c>
      <c r="N66" s="328">
        <v>0.9461240409207161</v>
      </c>
      <c r="O66" s="19"/>
      <c r="P66" s="353">
        <v>41</v>
      </c>
      <c r="Q66" s="81" t="s">
        <v>15</v>
      </c>
      <c r="R66" s="81">
        <v>700</v>
      </c>
      <c r="S66" s="81">
        <v>3624</v>
      </c>
      <c r="T66" s="82">
        <v>0.9033</v>
      </c>
      <c r="U66" s="83">
        <v>0.9502007246376811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ht="15">
      <c r="B67" s="80">
        <v>70</v>
      </c>
      <c r="C67" s="278" t="s">
        <v>82</v>
      </c>
      <c r="D67" s="81">
        <v>400</v>
      </c>
      <c r="E67" s="81">
        <v>832</v>
      </c>
      <c r="F67" s="82">
        <v>0.6774</v>
      </c>
      <c r="G67" s="83">
        <v>0.8045227848101266</v>
      </c>
      <c r="H67" s="19"/>
      <c r="I67" s="327">
        <v>64</v>
      </c>
      <c r="J67" s="330" t="s">
        <v>82</v>
      </c>
      <c r="K67" s="330">
        <v>400</v>
      </c>
      <c r="L67" s="330">
        <v>874</v>
      </c>
      <c r="M67" s="329">
        <v>0.7302</v>
      </c>
      <c r="N67" s="328">
        <v>0.8355724409448819</v>
      </c>
      <c r="O67" s="19"/>
      <c r="P67" s="353">
        <v>68</v>
      </c>
      <c r="Q67" s="81" t="s">
        <v>82</v>
      </c>
      <c r="R67" s="81">
        <v>400</v>
      </c>
      <c r="S67" s="81">
        <v>991</v>
      </c>
      <c r="T67" s="82">
        <v>0.7497</v>
      </c>
      <c r="U67" s="83">
        <v>0.8411421348314607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ht="15">
      <c r="B68" s="80">
        <v>31</v>
      </c>
      <c r="C68" s="278" t="s">
        <v>43</v>
      </c>
      <c r="D68" s="81">
        <v>700</v>
      </c>
      <c r="E68" s="81">
        <v>1583</v>
      </c>
      <c r="F68" s="82">
        <v>0.9613</v>
      </c>
      <c r="G68" s="83">
        <v>0.98065</v>
      </c>
      <c r="H68" s="19"/>
      <c r="I68" s="327">
        <v>21</v>
      </c>
      <c r="J68" s="330" t="s">
        <v>43</v>
      </c>
      <c r="K68" s="330">
        <v>700</v>
      </c>
      <c r="L68" s="330">
        <v>1889</v>
      </c>
      <c r="M68" s="329">
        <v>0.9839</v>
      </c>
      <c r="N68" s="328">
        <v>0.99195</v>
      </c>
      <c r="O68" s="19"/>
      <c r="P68" s="353">
        <v>22</v>
      </c>
      <c r="Q68" s="81" t="s">
        <v>43</v>
      </c>
      <c r="R68" s="81">
        <v>700</v>
      </c>
      <c r="S68" s="81">
        <v>2017</v>
      </c>
      <c r="T68" s="82">
        <v>0.9817</v>
      </c>
      <c r="U68" s="83">
        <v>0.9902923791821562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2:47" ht="15">
      <c r="B69" s="80">
        <v>40</v>
      </c>
      <c r="C69" s="278" t="s">
        <v>29</v>
      </c>
      <c r="D69" s="81">
        <v>700</v>
      </c>
      <c r="E69" s="81">
        <v>1140</v>
      </c>
      <c r="F69" s="82">
        <v>0.9508</v>
      </c>
      <c r="G69" s="83">
        <v>0.9635918819188192</v>
      </c>
      <c r="H69" s="19"/>
      <c r="I69" s="327">
        <v>67</v>
      </c>
      <c r="J69" s="330" t="s">
        <v>29</v>
      </c>
      <c r="K69" s="330">
        <v>700</v>
      </c>
      <c r="L69" s="330">
        <v>1318</v>
      </c>
      <c r="M69" s="329">
        <v>0.7018</v>
      </c>
      <c r="N69" s="328">
        <v>0.8163634146341463</v>
      </c>
      <c r="O69" s="19"/>
      <c r="P69" s="353">
        <v>51</v>
      </c>
      <c r="Q69" s="81" t="s">
        <v>29</v>
      </c>
      <c r="R69" s="81">
        <v>700</v>
      </c>
      <c r="S69" s="81">
        <v>1150</v>
      </c>
      <c r="T69" s="82">
        <v>0.8817</v>
      </c>
      <c r="U69" s="83">
        <v>0.9342806569343066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2:47" ht="15">
      <c r="B70" s="80">
        <v>8</v>
      </c>
      <c r="C70" s="278" t="s">
        <v>54</v>
      </c>
      <c r="D70" s="81">
        <v>400</v>
      </c>
      <c r="E70" s="81">
        <v>635</v>
      </c>
      <c r="F70" s="82">
        <v>1</v>
      </c>
      <c r="G70" s="83">
        <v>0.9991452991452991</v>
      </c>
      <c r="H70" s="19"/>
      <c r="I70" s="327">
        <v>8</v>
      </c>
      <c r="J70" s="330" t="s">
        <v>54</v>
      </c>
      <c r="K70" s="330">
        <v>400</v>
      </c>
      <c r="L70" s="330">
        <v>675</v>
      </c>
      <c r="M70" s="329">
        <v>0.9985</v>
      </c>
      <c r="N70" s="328">
        <v>0.9985758426966292</v>
      </c>
      <c r="O70" s="19"/>
      <c r="P70" s="353">
        <v>1</v>
      </c>
      <c r="Q70" s="81" t="s">
        <v>54</v>
      </c>
      <c r="R70" s="81">
        <v>400</v>
      </c>
      <c r="S70" s="81">
        <v>818</v>
      </c>
      <c r="T70" s="82">
        <v>1</v>
      </c>
      <c r="U70" s="83">
        <v>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2:47" ht="15">
      <c r="B71" s="80">
        <v>1</v>
      </c>
      <c r="C71" s="278" t="s">
        <v>51</v>
      </c>
      <c r="D71" s="81">
        <v>400</v>
      </c>
      <c r="E71" s="81">
        <v>622</v>
      </c>
      <c r="F71" s="82">
        <v>1</v>
      </c>
      <c r="G71" s="83">
        <v>1</v>
      </c>
      <c r="H71" s="19"/>
      <c r="I71" s="327">
        <v>1</v>
      </c>
      <c r="J71" s="330" t="s">
        <v>51</v>
      </c>
      <c r="K71" s="330">
        <v>400</v>
      </c>
      <c r="L71" s="330">
        <v>547</v>
      </c>
      <c r="M71" s="329">
        <v>1</v>
      </c>
      <c r="N71" s="328">
        <v>1</v>
      </c>
      <c r="O71" s="19"/>
      <c r="P71" s="353">
        <v>1</v>
      </c>
      <c r="Q71" s="81" t="s">
        <v>51</v>
      </c>
      <c r="R71" s="81">
        <v>400</v>
      </c>
      <c r="S71" s="81">
        <v>850</v>
      </c>
      <c r="T71" s="82">
        <v>1</v>
      </c>
      <c r="U71" s="83">
        <v>1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2:47" ht="15">
      <c r="B72" s="91">
        <v>75</v>
      </c>
      <c r="C72" s="280" t="s">
        <v>79</v>
      </c>
      <c r="D72" s="92">
        <v>700</v>
      </c>
      <c r="E72" s="92">
        <v>1025</v>
      </c>
      <c r="F72" s="93">
        <v>0.5521</v>
      </c>
      <c r="G72" s="94">
        <v>0.7229798245614035</v>
      </c>
      <c r="H72" s="19"/>
      <c r="I72" s="323">
        <v>72</v>
      </c>
      <c r="J72" s="324" t="s">
        <v>79</v>
      </c>
      <c r="K72" s="324">
        <v>700</v>
      </c>
      <c r="L72" s="324">
        <v>1031</v>
      </c>
      <c r="M72" s="325">
        <v>0.6007</v>
      </c>
      <c r="N72" s="326">
        <v>0.7671025773195876</v>
      </c>
      <c r="O72" s="19"/>
      <c r="P72" s="353">
        <v>62</v>
      </c>
      <c r="Q72" s="81" t="s">
        <v>79</v>
      </c>
      <c r="R72" s="81">
        <v>700</v>
      </c>
      <c r="S72" s="81">
        <v>1075</v>
      </c>
      <c r="T72" s="82">
        <v>0.7972</v>
      </c>
      <c r="U72" s="83">
        <v>0.8757468144044321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2:47" ht="15">
      <c r="B73" s="80">
        <v>21</v>
      </c>
      <c r="C73" s="278" t="s">
        <v>6</v>
      </c>
      <c r="D73" s="81">
        <v>700</v>
      </c>
      <c r="E73" s="81">
        <v>2513</v>
      </c>
      <c r="F73" s="82">
        <v>0.9824</v>
      </c>
      <c r="G73" s="83">
        <v>0.9912000000000001</v>
      </c>
      <c r="H73" s="19"/>
      <c r="I73" s="327">
        <v>18</v>
      </c>
      <c r="J73" s="330" t="s">
        <v>6</v>
      </c>
      <c r="K73" s="330">
        <v>700</v>
      </c>
      <c r="L73" s="330">
        <v>2254</v>
      </c>
      <c r="M73" s="329">
        <v>0.9922</v>
      </c>
      <c r="N73" s="328">
        <v>0.9961</v>
      </c>
      <c r="O73" s="19"/>
      <c r="P73" s="353">
        <v>19</v>
      </c>
      <c r="Q73" s="81" t="s">
        <v>6</v>
      </c>
      <c r="R73" s="81">
        <v>700</v>
      </c>
      <c r="S73" s="81">
        <v>2731</v>
      </c>
      <c r="T73" s="82">
        <v>0.9851</v>
      </c>
      <c r="U73" s="83">
        <v>0.99255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2:47" ht="15">
      <c r="B74" s="80">
        <v>14</v>
      </c>
      <c r="C74" s="278" t="s">
        <v>100</v>
      </c>
      <c r="D74" s="81">
        <v>400</v>
      </c>
      <c r="E74" s="81">
        <v>494</v>
      </c>
      <c r="F74" s="82">
        <v>0.9941</v>
      </c>
      <c r="G74" s="83">
        <v>0.99705</v>
      </c>
      <c r="H74" s="19"/>
      <c r="I74" s="327">
        <v>3</v>
      </c>
      <c r="J74" s="330" t="s">
        <v>100</v>
      </c>
      <c r="K74" s="330">
        <v>400</v>
      </c>
      <c r="L74" s="330">
        <v>579</v>
      </c>
      <c r="M74" s="329">
        <v>0.9981</v>
      </c>
      <c r="N74" s="328">
        <v>0.99905</v>
      </c>
      <c r="O74" s="19"/>
      <c r="P74" s="353">
        <v>1</v>
      </c>
      <c r="Q74" s="81" t="s">
        <v>100</v>
      </c>
      <c r="R74" s="81">
        <v>400</v>
      </c>
      <c r="S74" s="81">
        <v>585</v>
      </c>
      <c r="T74" s="82">
        <v>1</v>
      </c>
      <c r="U74" s="83">
        <v>1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2:47" ht="15">
      <c r="B75" s="80">
        <v>4</v>
      </c>
      <c r="C75" s="278" t="s">
        <v>78</v>
      </c>
      <c r="D75" s="81">
        <v>700</v>
      </c>
      <c r="E75" s="81">
        <v>1494</v>
      </c>
      <c r="F75" s="82">
        <v>0.9992</v>
      </c>
      <c r="G75" s="83">
        <v>0.9996</v>
      </c>
      <c r="H75" s="19"/>
      <c r="I75" s="327">
        <v>1</v>
      </c>
      <c r="J75" s="330" t="s">
        <v>78</v>
      </c>
      <c r="K75" s="330">
        <v>700</v>
      </c>
      <c r="L75" s="330">
        <v>1268</v>
      </c>
      <c r="M75" s="329">
        <v>1</v>
      </c>
      <c r="N75" s="328">
        <v>1</v>
      </c>
      <c r="O75" s="19"/>
      <c r="P75" s="353">
        <v>1</v>
      </c>
      <c r="Q75" s="81" t="s">
        <v>78</v>
      </c>
      <c r="R75" s="81">
        <v>700</v>
      </c>
      <c r="S75" s="81">
        <v>1119</v>
      </c>
      <c r="T75" s="82">
        <v>1</v>
      </c>
      <c r="U75" s="83">
        <v>1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2:47" ht="15">
      <c r="B76" s="80">
        <v>1</v>
      </c>
      <c r="C76" s="278" t="s">
        <v>37</v>
      </c>
      <c r="D76" s="81">
        <v>700</v>
      </c>
      <c r="E76" s="81">
        <v>1100</v>
      </c>
      <c r="F76" s="82">
        <v>1</v>
      </c>
      <c r="G76" s="83">
        <v>1</v>
      </c>
      <c r="H76" s="19"/>
      <c r="I76" s="327">
        <v>1</v>
      </c>
      <c r="J76" s="330" t="s">
        <v>37</v>
      </c>
      <c r="K76" s="330">
        <v>700</v>
      </c>
      <c r="L76" s="330">
        <v>927</v>
      </c>
      <c r="M76" s="329">
        <v>1</v>
      </c>
      <c r="N76" s="328">
        <v>1</v>
      </c>
      <c r="O76" s="19"/>
      <c r="P76" s="353">
        <v>49</v>
      </c>
      <c r="Q76" s="81" t="s">
        <v>37</v>
      </c>
      <c r="R76" s="81">
        <v>700</v>
      </c>
      <c r="S76" s="81">
        <v>1029</v>
      </c>
      <c r="T76" s="82">
        <v>0.9002</v>
      </c>
      <c r="U76" s="83">
        <v>0.9391428211586902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2:47" ht="15">
      <c r="B77" s="80">
        <v>37</v>
      </c>
      <c r="C77" s="278" t="s">
        <v>49</v>
      </c>
      <c r="D77" s="81">
        <v>400</v>
      </c>
      <c r="E77" s="81">
        <v>583</v>
      </c>
      <c r="F77" s="82">
        <v>0.9358</v>
      </c>
      <c r="G77" s="83">
        <v>0.9664542168674699</v>
      </c>
      <c r="H77" s="19"/>
      <c r="I77" s="327">
        <v>35</v>
      </c>
      <c r="J77" s="330" t="s">
        <v>49</v>
      </c>
      <c r="K77" s="330">
        <v>400</v>
      </c>
      <c r="L77" s="330">
        <v>641</v>
      </c>
      <c r="M77" s="329">
        <v>0.9357</v>
      </c>
      <c r="N77" s="328">
        <v>0.9652858974358974</v>
      </c>
      <c r="O77" s="19"/>
      <c r="P77" s="353">
        <v>24</v>
      </c>
      <c r="Q77" s="81" t="s">
        <v>49</v>
      </c>
      <c r="R77" s="81">
        <v>400</v>
      </c>
      <c r="S77" s="81">
        <v>581</v>
      </c>
      <c r="T77" s="82">
        <v>0.9782</v>
      </c>
      <c r="U77" s="83">
        <v>0.9891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2:47" ht="15">
      <c r="B78" s="80">
        <v>68</v>
      </c>
      <c r="C78" s="278" t="s">
        <v>112</v>
      </c>
      <c r="D78" s="81">
        <v>700</v>
      </c>
      <c r="E78" s="81">
        <v>970</v>
      </c>
      <c r="F78" s="82">
        <v>0.6815</v>
      </c>
      <c r="G78" s="83">
        <v>0.8095541594454072</v>
      </c>
      <c r="H78" s="19"/>
      <c r="I78" s="323">
        <v>74</v>
      </c>
      <c r="J78" s="324" t="s">
        <v>112</v>
      </c>
      <c r="K78" s="324">
        <v>700</v>
      </c>
      <c r="L78" s="324">
        <v>897</v>
      </c>
      <c r="M78" s="325">
        <v>0.5794</v>
      </c>
      <c r="N78" s="326">
        <v>0.7227895795246801</v>
      </c>
      <c r="O78" s="19"/>
      <c r="P78" s="353">
        <v>63</v>
      </c>
      <c r="Q78" s="81" t="s">
        <v>112</v>
      </c>
      <c r="R78" s="81">
        <v>700</v>
      </c>
      <c r="S78" s="81">
        <v>1438</v>
      </c>
      <c r="T78" s="82">
        <v>0.759</v>
      </c>
      <c r="U78" s="83">
        <v>0.868643865842895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2:47" ht="15">
      <c r="B79" s="80">
        <v>1</v>
      </c>
      <c r="C79" s="278" t="s">
        <v>76</v>
      </c>
      <c r="D79" s="81">
        <v>400</v>
      </c>
      <c r="E79" s="81">
        <v>688</v>
      </c>
      <c r="F79" s="82">
        <v>1</v>
      </c>
      <c r="G79" s="83">
        <v>1</v>
      </c>
      <c r="H79" s="19"/>
      <c r="I79" s="327">
        <v>1</v>
      </c>
      <c r="J79" s="330" t="s">
        <v>76</v>
      </c>
      <c r="K79" s="330">
        <v>400</v>
      </c>
      <c r="L79" s="330">
        <v>588</v>
      </c>
      <c r="M79" s="329">
        <v>1</v>
      </c>
      <c r="N79" s="328">
        <v>1</v>
      </c>
      <c r="O79" s="19"/>
      <c r="P79" s="353">
        <v>1</v>
      </c>
      <c r="Q79" s="81" t="s">
        <v>76</v>
      </c>
      <c r="R79" s="81">
        <v>400</v>
      </c>
      <c r="S79" s="81">
        <v>601</v>
      </c>
      <c r="T79" s="82">
        <v>1</v>
      </c>
      <c r="U79" s="83">
        <v>1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2:47" ht="15">
      <c r="B80" s="80">
        <v>1</v>
      </c>
      <c r="C80" s="278" t="s">
        <v>105</v>
      </c>
      <c r="D80" s="81">
        <v>400</v>
      </c>
      <c r="E80" s="81">
        <v>521</v>
      </c>
      <c r="F80" s="82">
        <v>1</v>
      </c>
      <c r="G80" s="83">
        <v>1</v>
      </c>
      <c r="H80" s="19"/>
      <c r="I80" s="327">
        <v>16</v>
      </c>
      <c r="J80" s="330" t="s">
        <v>105</v>
      </c>
      <c r="K80" s="330">
        <v>400</v>
      </c>
      <c r="L80" s="330">
        <v>591</v>
      </c>
      <c r="M80" s="329">
        <v>0.9948</v>
      </c>
      <c r="N80" s="328">
        <v>0.9974000000000001</v>
      </c>
      <c r="O80" s="19"/>
      <c r="P80" s="353">
        <v>7</v>
      </c>
      <c r="Q80" s="81" t="s">
        <v>105</v>
      </c>
      <c r="R80" s="81">
        <v>400</v>
      </c>
      <c r="S80" s="81">
        <v>785</v>
      </c>
      <c r="T80" s="82">
        <v>0.9969</v>
      </c>
      <c r="U80" s="83">
        <v>0.9984500000000001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2:47" ht="15">
      <c r="B81" s="80">
        <v>63</v>
      </c>
      <c r="C81" s="278" t="s">
        <v>109</v>
      </c>
      <c r="D81" s="81">
        <v>400</v>
      </c>
      <c r="E81" s="81">
        <v>209</v>
      </c>
      <c r="F81" s="82">
        <v>0.9349</v>
      </c>
      <c r="G81" s="83">
        <v>0.8571612676056337</v>
      </c>
      <c r="H81" s="19"/>
      <c r="I81" s="327">
        <v>57</v>
      </c>
      <c r="J81" s="330" t="s">
        <v>109</v>
      </c>
      <c r="K81" s="330">
        <v>400</v>
      </c>
      <c r="L81" s="330">
        <v>213</v>
      </c>
      <c r="M81" s="329">
        <v>0.9652</v>
      </c>
      <c r="N81" s="328">
        <v>0.88535</v>
      </c>
      <c r="O81" s="19"/>
      <c r="P81" s="353">
        <v>53</v>
      </c>
      <c r="Q81" s="81" t="s">
        <v>109</v>
      </c>
      <c r="R81" s="81">
        <v>400</v>
      </c>
      <c r="S81" s="81">
        <v>286</v>
      </c>
      <c r="T81" s="82">
        <v>0.9655</v>
      </c>
      <c r="U81" s="83">
        <v>0.9230472972972973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2:47" ht="15">
      <c r="B82" s="80">
        <v>54</v>
      </c>
      <c r="C82" s="278" t="s">
        <v>56</v>
      </c>
      <c r="D82" s="81">
        <v>700</v>
      </c>
      <c r="E82" s="81">
        <v>1669</v>
      </c>
      <c r="F82" s="82">
        <v>0.8386</v>
      </c>
      <c r="G82" s="83">
        <v>0.9179571172784244</v>
      </c>
      <c r="H82" s="19"/>
      <c r="I82" s="327">
        <v>41</v>
      </c>
      <c r="J82" s="330" t="s">
        <v>56</v>
      </c>
      <c r="K82" s="330">
        <v>700</v>
      </c>
      <c r="L82" s="330">
        <v>1723</v>
      </c>
      <c r="M82" s="329">
        <v>0.92</v>
      </c>
      <c r="N82" s="328">
        <v>0.9584334203655352</v>
      </c>
      <c r="O82" s="19"/>
      <c r="P82" s="353">
        <v>61</v>
      </c>
      <c r="Q82" s="81" t="s">
        <v>56</v>
      </c>
      <c r="R82" s="81">
        <v>700</v>
      </c>
      <c r="S82" s="81">
        <v>1518</v>
      </c>
      <c r="T82" s="82">
        <v>0.7771</v>
      </c>
      <c r="U82" s="83">
        <v>0.8785600908173562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2:47" ht="15">
      <c r="B83" s="80">
        <v>25</v>
      </c>
      <c r="C83" s="278" t="s">
        <v>18</v>
      </c>
      <c r="D83" s="81">
        <v>700</v>
      </c>
      <c r="E83" s="81">
        <v>1392</v>
      </c>
      <c r="F83" s="82">
        <v>0.9764</v>
      </c>
      <c r="G83" s="83">
        <v>0.9861310344827586</v>
      </c>
      <c r="H83" s="19"/>
      <c r="I83" s="327">
        <v>25</v>
      </c>
      <c r="J83" s="330" t="s">
        <v>18</v>
      </c>
      <c r="K83" s="330">
        <v>700</v>
      </c>
      <c r="L83" s="330">
        <v>1277</v>
      </c>
      <c r="M83" s="329">
        <v>0.9693</v>
      </c>
      <c r="N83" s="328">
        <v>0.98465</v>
      </c>
      <c r="O83" s="19"/>
      <c r="P83" s="353">
        <v>30</v>
      </c>
      <c r="Q83" s="81" t="s">
        <v>18</v>
      </c>
      <c r="R83" s="81">
        <v>700</v>
      </c>
      <c r="S83" s="81">
        <v>1458</v>
      </c>
      <c r="T83" s="82">
        <v>0.9643</v>
      </c>
      <c r="U83" s="83">
        <v>0.9818526759167493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2:47" ht="15">
      <c r="B84" s="80">
        <v>48</v>
      </c>
      <c r="C84" s="278" t="s">
        <v>9</v>
      </c>
      <c r="D84" s="81">
        <v>700</v>
      </c>
      <c r="E84" s="81">
        <v>1311</v>
      </c>
      <c r="F84" s="82">
        <v>0.9059</v>
      </c>
      <c r="G84" s="83">
        <v>0.9462441176470588</v>
      </c>
      <c r="H84" s="19"/>
      <c r="I84" s="327">
        <v>34</v>
      </c>
      <c r="J84" s="330" t="s">
        <v>9</v>
      </c>
      <c r="K84" s="330">
        <v>700</v>
      </c>
      <c r="L84" s="330">
        <v>1398</v>
      </c>
      <c r="M84" s="329">
        <v>0.9333</v>
      </c>
      <c r="N84" s="328">
        <v>0.9663598646034817</v>
      </c>
      <c r="O84" s="19"/>
      <c r="P84" s="353">
        <v>33</v>
      </c>
      <c r="Q84" s="81" t="s">
        <v>9</v>
      </c>
      <c r="R84" s="81">
        <v>700</v>
      </c>
      <c r="S84" s="81">
        <v>1462</v>
      </c>
      <c r="T84" s="82">
        <v>0.9638</v>
      </c>
      <c r="U84" s="83">
        <v>0.9787421052631579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47" ht="15">
      <c r="B85" s="80">
        <v>19</v>
      </c>
      <c r="C85" s="278" t="s">
        <v>3</v>
      </c>
      <c r="D85" s="81">
        <v>400</v>
      </c>
      <c r="E85" s="81">
        <v>469</v>
      </c>
      <c r="F85" s="82">
        <v>0.9843</v>
      </c>
      <c r="G85" s="83">
        <v>0.99215</v>
      </c>
      <c r="H85" s="19"/>
      <c r="I85" s="327">
        <v>1</v>
      </c>
      <c r="J85" s="330" t="s">
        <v>3</v>
      </c>
      <c r="K85" s="330">
        <v>400</v>
      </c>
      <c r="L85" s="330">
        <v>597</v>
      </c>
      <c r="M85" s="329">
        <v>1</v>
      </c>
      <c r="N85" s="328">
        <v>1</v>
      </c>
      <c r="O85" s="19"/>
      <c r="P85" s="353">
        <v>46</v>
      </c>
      <c r="Q85" s="81" t="s">
        <v>3</v>
      </c>
      <c r="R85" s="81">
        <v>400</v>
      </c>
      <c r="S85" s="81">
        <v>338</v>
      </c>
      <c r="T85" s="82">
        <v>0.9509</v>
      </c>
      <c r="U85" s="83">
        <v>0.94445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2:47" ht="15">
      <c r="B86" s="80">
        <v>50</v>
      </c>
      <c r="C86" s="278" t="s">
        <v>83</v>
      </c>
      <c r="D86" s="81">
        <v>400</v>
      </c>
      <c r="E86" s="81">
        <v>629</v>
      </c>
      <c r="F86" s="82">
        <v>0.8854</v>
      </c>
      <c r="G86" s="83">
        <v>0.9427</v>
      </c>
      <c r="H86" s="19"/>
      <c r="I86" s="327">
        <v>58</v>
      </c>
      <c r="J86" s="330" t="s">
        <v>83</v>
      </c>
      <c r="K86" s="330">
        <v>400</v>
      </c>
      <c r="L86" s="330">
        <v>638</v>
      </c>
      <c r="M86" s="329">
        <v>0.7457</v>
      </c>
      <c r="N86" s="328">
        <v>0.87285</v>
      </c>
      <c r="O86" s="19"/>
      <c r="P86" s="353">
        <v>67</v>
      </c>
      <c r="Q86" s="81" t="s">
        <v>83</v>
      </c>
      <c r="R86" s="81">
        <v>400</v>
      </c>
      <c r="S86" s="81">
        <v>650</v>
      </c>
      <c r="T86" s="82">
        <v>0.7233</v>
      </c>
      <c r="U86" s="83">
        <v>0.8491870919881306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2:47" ht="15">
      <c r="B87" s="91">
        <v>72</v>
      </c>
      <c r="C87" s="280" t="s">
        <v>41</v>
      </c>
      <c r="D87" s="92">
        <v>700</v>
      </c>
      <c r="E87" s="92">
        <v>1803</v>
      </c>
      <c r="F87" s="93">
        <v>0.627</v>
      </c>
      <c r="G87" s="94">
        <v>0.7868590733590733</v>
      </c>
      <c r="H87" s="19"/>
      <c r="I87" s="327">
        <v>68</v>
      </c>
      <c r="J87" s="330" t="s">
        <v>41</v>
      </c>
      <c r="K87" s="330">
        <v>700</v>
      </c>
      <c r="L87" s="330">
        <v>1774</v>
      </c>
      <c r="M87" s="329">
        <v>0.696</v>
      </c>
      <c r="N87" s="328">
        <v>0.8037128412537917</v>
      </c>
      <c r="O87" s="19"/>
      <c r="P87" s="353">
        <v>60</v>
      </c>
      <c r="Q87" s="81" t="s">
        <v>41</v>
      </c>
      <c r="R87" s="81">
        <v>700</v>
      </c>
      <c r="S87" s="81">
        <v>1882</v>
      </c>
      <c r="T87" s="82">
        <v>0.795</v>
      </c>
      <c r="U87" s="83">
        <v>0.8846839581517001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2:47" ht="15">
      <c r="B88" s="80">
        <v>38</v>
      </c>
      <c r="C88" s="278" t="s">
        <v>30</v>
      </c>
      <c r="D88" s="81">
        <v>1500</v>
      </c>
      <c r="E88" s="81">
        <v>4315</v>
      </c>
      <c r="F88" s="82">
        <v>0.9422</v>
      </c>
      <c r="G88" s="83">
        <v>0.9662492537313433</v>
      </c>
      <c r="H88" s="19"/>
      <c r="I88" s="327">
        <v>42</v>
      </c>
      <c r="J88" s="330" t="s">
        <v>30</v>
      </c>
      <c r="K88" s="330">
        <v>1500</v>
      </c>
      <c r="L88" s="330">
        <v>3626</v>
      </c>
      <c r="M88" s="329">
        <v>0.912</v>
      </c>
      <c r="N88" s="328">
        <v>0.952704871060172</v>
      </c>
      <c r="O88" s="19"/>
      <c r="P88" s="353">
        <v>40</v>
      </c>
      <c r="Q88" s="81" t="s">
        <v>30</v>
      </c>
      <c r="R88" s="81">
        <v>1500</v>
      </c>
      <c r="S88" s="81">
        <v>3563</v>
      </c>
      <c r="T88" s="82">
        <v>0.909</v>
      </c>
      <c r="U88" s="83">
        <v>0.9530987261146497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2:47" ht="15">
      <c r="B89" s="80">
        <v>1</v>
      </c>
      <c r="C89" s="278" t="s">
        <v>103</v>
      </c>
      <c r="D89" s="81">
        <v>400</v>
      </c>
      <c r="E89" s="81">
        <v>674</v>
      </c>
      <c r="F89" s="82">
        <v>1</v>
      </c>
      <c r="G89" s="83">
        <v>1</v>
      </c>
      <c r="H89" s="19"/>
      <c r="I89" s="327">
        <v>1</v>
      </c>
      <c r="J89" s="330" t="s">
        <v>103</v>
      </c>
      <c r="K89" s="330">
        <v>400</v>
      </c>
      <c r="L89" s="330">
        <v>596</v>
      </c>
      <c r="M89" s="329">
        <v>1</v>
      </c>
      <c r="N89" s="328">
        <v>1</v>
      </c>
      <c r="O89" s="19"/>
      <c r="P89" s="353">
        <v>6</v>
      </c>
      <c r="Q89" s="81" t="s">
        <v>103</v>
      </c>
      <c r="R89" s="81">
        <v>400</v>
      </c>
      <c r="S89" s="81">
        <v>795</v>
      </c>
      <c r="T89" s="82">
        <v>0.998</v>
      </c>
      <c r="U89" s="83">
        <v>0.9984604316546762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2:47" ht="15">
      <c r="B90" s="80">
        <v>15</v>
      </c>
      <c r="C90" s="278" t="s">
        <v>36</v>
      </c>
      <c r="D90" s="81">
        <v>400</v>
      </c>
      <c r="E90" s="81">
        <v>728</v>
      </c>
      <c r="F90" s="82">
        <v>0.994</v>
      </c>
      <c r="G90" s="83">
        <v>0.997</v>
      </c>
      <c r="H90" s="19"/>
      <c r="I90" s="327">
        <v>1</v>
      </c>
      <c r="J90" s="330" t="s">
        <v>36</v>
      </c>
      <c r="K90" s="330">
        <v>400</v>
      </c>
      <c r="L90" s="330">
        <v>885</v>
      </c>
      <c r="M90" s="329">
        <v>1</v>
      </c>
      <c r="N90" s="328">
        <v>1</v>
      </c>
      <c r="O90" s="19"/>
      <c r="P90" s="353">
        <v>25</v>
      </c>
      <c r="Q90" s="81" t="s">
        <v>36</v>
      </c>
      <c r="R90" s="81">
        <v>400</v>
      </c>
      <c r="S90" s="81">
        <v>444</v>
      </c>
      <c r="T90" s="82">
        <v>0.9898</v>
      </c>
      <c r="U90" s="83">
        <v>0.9875530612244898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2:47" ht="15">
      <c r="B91" s="80">
        <v>1</v>
      </c>
      <c r="C91" s="278" t="s">
        <v>24</v>
      </c>
      <c r="D91" s="81">
        <v>400</v>
      </c>
      <c r="E91" s="81">
        <v>609</v>
      </c>
      <c r="F91" s="82">
        <v>1</v>
      </c>
      <c r="G91" s="83">
        <v>1</v>
      </c>
      <c r="H91" s="19"/>
      <c r="I91" s="327">
        <v>1</v>
      </c>
      <c r="J91" s="330" t="s">
        <v>24</v>
      </c>
      <c r="K91" s="330">
        <v>400</v>
      </c>
      <c r="L91" s="330">
        <v>790</v>
      </c>
      <c r="M91" s="329">
        <v>1</v>
      </c>
      <c r="N91" s="328">
        <v>1</v>
      </c>
      <c r="O91" s="19"/>
      <c r="P91" s="353">
        <v>1</v>
      </c>
      <c r="Q91" s="81" t="s">
        <v>24</v>
      </c>
      <c r="R91" s="81">
        <v>400</v>
      </c>
      <c r="S91" s="81">
        <v>862</v>
      </c>
      <c r="T91" s="82">
        <v>1</v>
      </c>
      <c r="U91" s="83">
        <v>1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2:47" ht="15">
      <c r="B92" s="80">
        <v>22</v>
      </c>
      <c r="C92" s="278" t="s">
        <v>52</v>
      </c>
      <c r="D92" s="81">
        <v>400</v>
      </c>
      <c r="E92" s="81">
        <v>508</v>
      </c>
      <c r="F92" s="82">
        <v>0.9819</v>
      </c>
      <c r="G92" s="83">
        <v>0.99095</v>
      </c>
      <c r="H92" s="19"/>
      <c r="I92" s="327">
        <v>15</v>
      </c>
      <c r="J92" s="330" t="s">
        <v>52</v>
      </c>
      <c r="K92" s="330">
        <v>400</v>
      </c>
      <c r="L92" s="330">
        <v>551</v>
      </c>
      <c r="M92" s="329">
        <v>0.9949</v>
      </c>
      <c r="N92" s="328">
        <v>0.99745</v>
      </c>
      <c r="O92" s="19"/>
      <c r="P92" s="353">
        <v>1</v>
      </c>
      <c r="Q92" s="81" t="s">
        <v>52</v>
      </c>
      <c r="R92" s="81">
        <v>400</v>
      </c>
      <c r="S92" s="81">
        <v>707</v>
      </c>
      <c r="T92" s="82">
        <v>1</v>
      </c>
      <c r="U92" s="83">
        <v>1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2:47" ht="15">
      <c r="B93" s="80">
        <v>12</v>
      </c>
      <c r="C93" s="278" t="s">
        <v>171</v>
      </c>
      <c r="D93" s="81">
        <v>400</v>
      </c>
      <c r="E93" s="81">
        <v>527</v>
      </c>
      <c r="F93" s="82">
        <v>0.9962</v>
      </c>
      <c r="G93" s="83">
        <v>0.9981</v>
      </c>
      <c r="H93" s="19"/>
      <c r="I93" s="327">
        <v>4</v>
      </c>
      <c r="J93" s="318" t="s">
        <v>171</v>
      </c>
      <c r="K93" s="330">
        <v>400</v>
      </c>
      <c r="L93" s="330">
        <v>488</v>
      </c>
      <c r="M93" s="329">
        <v>0.998</v>
      </c>
      <c r="N93" s="328">
        <v>0.999</v>
      </c>
      <c r="O93" s="19"/>
      <c r="P93" s="353">
        <v>26</v>
      </c>
      <c r="Q93" s="81" t="s">
        <v>171</v>
      </c>
      <c r="R93" s="81">
        <v>400</v>
      </c>
      <c r="S93" s="81">
        <v>389</v>
      </c>
      <c r="T93" s="82">
        <v>0.9854</v>
      </c>
      <c r="U93" s="83">
        <v>0.9872000000000001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2:47" ht="15">
      <c r="B94" s="223">
        <v>78</v>
      </c>
      <c r="C94" s="284" t="s">
        <v>114</v>
      </c>
      <c r="D94" s="285">
        <v>1500</v>
      </c>
      <c r="E94" s="285">
        <v>565</v>
      </c>
      <c r="F94" s="286">
        <v>0.164</v>
      </c>
      <c r="G94" s="287">
        <v>0.22500250626566415</v>
      </c>
      <c r="H94" s="19"/>
      <c r="I94" s="317">
        <v>77</v>
      </c>
      <c r="J94" s="308" t="s">
        <v>114</v>
      </c>
      <c r="K94" s="308">
        <v>1500</v>
      </c>
      <c r="L94" s="308">
        <v>490</v>
      </c>
      <c r="M94" s="309">
        <v>0.2283</v>
      </c>
      <c r="N94" s="310">
        <v>0.31438266219239375</v>
      </c>
      <c r="O94" s="19"/>
      <c r="P94" s="358">
        <v>78</v>
      </c>
      <c r="Q94" s="285" t="s">
        <v>114</v>
      </c>
      <c r="R94" s="285">
        <v>1500</v>
      </c>
      <c r="S94" s="285">
        <v>588</v>
      </c>
      <c r="T94" s="286">
        <v>0.1976</v>
      </c>
      <c r="U94" s="287">
        <v>0.3064490118577075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2:47" ht="15">
      <c r="B95" s="80">
        <v>1</v>
      </c>
      <c r="C95" s="278" t="s">
        <v>13</v>
      </c>
      <c r="D95" s="81">
        <v>700</v>
      </c>
      <c r="E95" s="81">
        <v>2129</v>
      </c>
      <c r="F95" s="82">
        <v>1</v>
      </c>
      <c r="G95" s="83">
        <v>1</v>
      </c>
      <c r="H95" s="19"/>
      <c r="I95" s="327">
        <v>1</v>
      </c>
      <c r="J95" s="330" t="s">
        <v>13</v>
      </c>
      <c r="K95" s="330">
        <v>700</v>
      </c>
      <c r="L95" s="330">
        <v>1979</v>
      </c>
      <c r="M95" s="329">
        <v>1</v>
      </c>
      <c r="N95" s="328">
        <v>1</v>
      </c>
      <c r="O95" s="19"/>
      <c r="P95" s="353">
        <v>1</v>
      </c>
      <c r="Q95" s="81" t="s">
        <v>13</v>
      </c>
      <c r="R95" s="81">
        <v>700</v>
      </c>
      <c r="S95" s="81">
        <v>2063</v>
      </c>
      <c r="T95" s="82">
        <v>1</v>
      </c>
      <c r="U95" s="83">
        <v>1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2:47" ht="15">
      <c r="B96" s="80">
        <v>17</v>
      </c>
      <c r="C96" s="278" t="s">
        <v>99</v>
      </c>
      <c r="D96" s="81">
        <v>400</v>
      </c>
      <c r="E96" s="81">
        <v>400</v>
      </c>
      <c r="F96" s="82">
        <v>0.9874</v>
      </c>
      <c r="G96" s="83">
        <v>0.9937</v>
      </c>
      <c r="H96" s="19"/>
      <c r="I96" s="327">
        <v>23</v>
      </c>
      <c r="J96" s="330" t="s">
        <v>99</v>
      </c>
      <c r="K96" s="330">
        <v>400</v>
      </c>
      <c r="L96" s="330">
        <v>404</v>
      </c>
      <c r="M96" s="329">
        <v>0.983</v>
      </c>
      <c r="N96" s="328">
        <v>0.9915</v>
      </c>
      <c r="O96" s="19"/>
      <c r="P96" s="353">
        <v>18</v>
      </c>
      <c r="Q96" s="81" t="s">
        <v>99</v>
      </c>
      <c r="R96" s="81">
        <v>400</v>
      </c>
      <c r="S96" s="81">
        <v>457</v>
      </c>
      <c r="T96" s="82">
        <v>0.9882</v>
      </c>
      <c r="U96" s="83">
        <v>0.9941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2:47" ht="15">
      <c r="B97" s="80">
        <v>7</v>
      </c>
      <c r="C97" s="278" t="s">
        <v>17</v>
      </c>
      <c r="D97" s="81">
        <v>400</v>
      </c>
      <c r="E97" s="81">
        <v>520</v>
      </c>
      <c r="F97" s="82">
        <v>0.9983</v>
      </c>
      <c r="G97" s="83">
        <v>0.99915</v>
      </c>
      <c r="H97" s="19"/>
      <c r="I97" s="327">
        <v>10</v>
      </c>
      <c r="J97" s="330" t="s">
        <v>17</v>
      </c>
      <c r="K97" s="330">
        <v>400</v>
      </c>
      <c r="L97" s="330">
        <v>508</v>
      </c>
      <c r="M97" s="329">
        <v>0.9964</v>
      </c>
      <c r="N97" s="328">
        <v>0.9982</v>
      </c>
      <c r="O97" s="19"/>
      <c r="P97" s="353">
        <v>13</v>
      </c>
      <c r="Q97" s="81" t="s">
        <v>17</v>
      </c>
      <c r="R97" s="81">
        <v>400</v>
      </c>
      <c r="S97" s="81">
        <v>577</v>
      </c>
      <c r="T97" s="82">
        <v>0.9964</v>
      </c>
      <c r="U97" s="83">
        <v>0.9968332574031891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2:47" ht="15">
      <c r="B98" s="80">
        <v>43</v>
      </c>
      <c r="C98" s="278" t="s">
        <v>8</v>
      </c>
      <c r="D98" s="81">
        <v>700</v>
      </c>
      <c r="E98" s="81">
        <v>1167</v>
      </c>
      <c r="F98" s="82">
        <v>0.9162</v>
      </c>
      <c r="G98" s="83">
        <v>0.9560118329466357</v>
      </c>
      <c r="H98" s="19"/>
      <c r="I98" s="327">
        <v>48</v>
      </c>
      <c r="J98" s="330" t="s">
        <v>8</v>
      </c>
      <c r="K98" s="330">
        <v>700</v>
      </c>
      <c r="L98" s="330">
        <v>1030</v>
      </c>
      <c r="M98" s="329">
        <v>0.8837</v>
      </c>
      <c r="N98" s="328">
        <v>0.9365402654867256</v>
      </c>
      <c r="O98" s="19"/>
      <c r="P98" s="353">
        <v>50</v>
      </c>
      <c r="Q98" s="81" t="s">
        <v>8</v>
      </c>
      <c r="R98" s="81">
        <v>700</v>
      </c>
      <c r="S98" s="81">
        <v>1154</v>
      </c>
      <c r="T98" s="82">
        <v>0.8748</v>
      </c>
      <c r="U98" s="83">
        <v>0.9355012658227848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2:47" ht="15">
      <c r="B99" s="80">
        <v>5</v>
      </c>
      <c r="C99" s="278" t="s">
        <v>81</v>
      </c>
      <c r="D99" s="81">
        <v>400</v>
      </c>
      <c r="E99" s="81">
        <v>867</v>
      </c>
      <c r="F99" s="82">
        <v>0.9989</v>
      </c>
      <c r="G99" s="83">
        <v>0.99945</v>
      </c>
      <c r="H99" s="19"/>
      <c r="I99" s="327">
        <v>14</v>
      </c>
      <c r="J99" s="330" t="s">
        <v>81</v>
      </c>
      <c r="K99" s="330">
        <v>400</v>
      </c>
      <c r="L99" s="330">
        <v>838</v>
      </c>
      <c r="M99" s="329">
        <v>0.9962</v>
      </c>
      <c r="N99" s="328">
        <v>0.9975880546075084</v>
      </c>
      <c r="O99" s="19"/>
      <c r="P99" s="353">
        <v>2</v>
      </c>
      <c r="Q99" s="81" t="s">
        <v>81</v>
      </c>
      <c r="R99" s="81">
        <v>400</v>
      </c>
      <c r="S99" s="81">
        <v>859</v>
      </c>
      <c r="T99" s="82">
        <v>0.9987</v>
      </c>
      <c r="U99" s="83">
        <v>0.99935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2:21" s="19" customFormat="1" ht="15.75" thickBot="1">
      <c r="B100" s="84">
        <v>20</v>
      </c>
      <c r="C100" s="279" t="s">
        <v>110</v>
      </c>
      <c r="D100" s="85">
        <v>400</v>
      </c>
      <c r="E100" s="85">
        <v>570</v>
      </c>
      <c r="F100" s="86">
        <v>0.9905</v>
      </c>
      <c r="G100" s="87">
        <v>0.9918253424657535</v>
      </c>
      <c r="I100" s="311">
        <v>9</v>
      </c>
      <c r="J100" s="315" t="s">
        <v>110</v>
      </c>
      <c r="K100" s="315">
        <v>400</v>
      </c>
      <c r="L100" s="315">
        <v>629</v>
      </c>
      <c r="M100" s="314">
        <v>0.9966</v>
      </c>
      <c r="N100" s="313">
        <v>0.9983</v>
      </c>
      <c r="P100" s="354">
        <v>8</v>
      </c>
      <c r="Q100" s="85" t="s">
        <v>110</v>
      </c>
      <c r="R100" s="85">
        <v>400</v>
      </c>
      <c r="S100" s="85">
        <v>609</v>
      </c>
      <c r="T100" s="86">
        <v>0.9966</v>
      </c>
      <c r="U100" s="87">
        <v>0.9983</v>
      </c>
    </row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19" customFormat="1" ht="15"/>
    <row r="304" s="19" customFormat="1" ht="15"/>
    <row r="305" s="19" customFormat="1" ht="15"/>
    <row r="306" s="19" customFormat="1" ht="15"/>
    <row r="307" s="19" customFormat="1" ht="15"/>
    <row r="308" s="19" customFormat="1" ht="15"/>
    <row r="309" s="19" customFormat="1" ht="15"/>
    <row r="310" s="19" customFormat="1" ht="15"/>
    <row r="311" s="19" customFormat="1" ht="15"/>
    <row r="312" s="19" customFormat="1" ht="15"/>
    <row r="313" s="19" customFormat="1" ht="15"/>
    <row r="314" s="19" customFormat="1" ht="15"/>
    <row r="315" s="19" customFormat="1" ht="15"/>
    <row r="316" s="19" customFormat="1" ht="15"/>
    <row r="317" s="19" customFormat="1" ht="15"/>
    <row r="318" s="19" customFormat="1" ht="15"/>
    <row r="319" s="19" customFormat="1" ht="15"/>
    <row r="320" s="19" customFormat="1" ht="15"/>
    <row r="321" s="19" customFormat="1" ht="15"/>
    <row r="322" s="19" customFormat="1" ht="15"/>
    <row r="323" s="19" customFormat="1" ht="15"/>
    <row r="324" s="19" customFormat="1" ht="15"/>
    <row r="325" s="19" customFormat="1" ht="15"/>
    <row r="326" s="19" customFormat="1" ht="15"/>
    <row r="327" s="19" customFormat="1" ht="15"/>
    <row r="328" s="19" customFormat="1" ht="15"/>
    <row r="329" s="19" customFormat="1" ht="15"/>
    <row r="330" s="19" customFormat="1" ht="15"/>
    <row r="331" s="19" customFormat="1" ht="15"/>
    <row r="332" s="19" customFormat="1" ht="15"/>
    <row r="333" s="19" customFormat="1" ht="15"/>
    <row r="334" s="19" customFormat="1" ht="15"/>
    <row r="335" s="19" customFormat="1" ht="15"/>
    <row r="336" s="19" customFormat="1" ht="15"/>
    <row r="337" s="19" customFormat="1" ht="15"/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  <row r="344" s="19" customFormat="1" ht="15"/>
    <row r="345" s="19" customFormat="1" ht="15"/>
    <row r="346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19" customFormat="1" ht="15"/>
    <row r="356" s="19" customFormat="1" ht="15"/>
    <row r="357" s="19" customFormat="1" ht="15"/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  <row r="369" s="19" customFormat="1" ht="15"/>
    <row r="370" s="19" customFormat="1" ht="15"/>
    <row r="371" s="19" customFormat="1" ht="15"/>
    <row r="372" s="19" customFormat="1" ht="15"/>
    <row r="373" s="19" customFormat="1" ht="15"/>
    <row r="374" s="19" customFormat="1" ht="15"/>
    <row r="375" s="19" customFormat="1" ht="15"/>
    <row r="376" s="19" customFormat="1" ht="15"/>
    <row r="377" s="19" customFormat="1" ht="15"/>
    <row r="378" s="19" customFormat="1" ht="15"/>
    <row r="379" s="19" customFormat="1" ht="15"/>
    <row r="380" s="19" customFormat="1" ht="15"/>
    <row r="381" s="19" customFormat="1" ht="15"/>
    <row r="382" s="19" customFormat="1" ht="15"/>
    <row r="383" s="19" customFormat="1" ht="15"/>
    <row r="384" s="19" customFormat="1" ht="15"/>
    <row r="385" s="19" customFormat="1" ht="15"/>
    <row r="386" s="19" customFormat="1" ht="15"/>
    <row r="387" s="19" customFormat="1" ht="15"/>
    <row r="388" s="19" customFormat="1" ht="15"/>
    <row r="389" s="19" customFormat="1" ht="15"/>
    <row r="390" s="19" customFormat="1" ht="15"/>
    <row r="391" s="19" customFormat="1" ht="15"/>
    <row r="392" s="19" customFormat="1" ht="15"/>
    <row r="393" s="19" customFormat="1" ht="15"/>
    <row r="394" s="19" customFormat="1" ht="15"/>
    <row r="395" s="19" customFormat="1" ht="15"/>
    <row r="396" s="19" customFormat="1" ht="15"/>
    <row r="397" s="19" customFormat="1" ht="15"/>
    <row r="398" s="19" customFormat="1" ht="15"/>
    <row r="399" s="19" customFormat="1" ht="15"/>
    <row r="400" s="19" customFormat="1" ht="15"/>
    <row r="401" s="19" customFormat="1" ht="15"/>
    <row r="402" s="19" customFormat="1" ht="15"/>
    <row r="403" s="19" customFormat="1" ht="15"/>
    <row r="404" s="19" customFormat="1" ht="15"/>
    <row r="405" s="19" customFormat="1" ht="15"/>
    <row r="406" s="19" customFormat="1" ht="15"/>
    <row r="407" s="19" customFormat="1" ht="15"/>
    <row r="408" s="19" customFormat="1" ht="15"/>
    <row r="409" s="19" customFormat="1" ht="15"/>
    <row r="410" s="19" customFormat="1" ht="15"/>
    <row r="411" s="19" customFormat="1" ht="15"/>
    <row r="412" s="19" customFormat="1" ht="15"/>
    <row r="413" s="19" customFormat="1" ht="15"/>
    <row r="414" s="19" customFormat="1" ht="15"/>
    <row r="415" s="19" customFormat="1" ht="15"/>
    <row r="416" s="19" customFormat="1" ht="15"/>
    <row r="417" s="19" customFormat="1" ht="15"/>
    <row r="418" s="19" customFormat="1" ht="15"/>
    <row r="419" s="19" customFormat="1" ht="15"/>
    <row r="420" s="19" customFormat="1" ht="15"/>
    <row r="421" s="19" customFormat="1" ht="15"/>
    <row r="422" s="19" customFormat="1" ht="15"/>
    <row r="423" s="19" customFormat="1" ht="15"/>
    <row r="424" s="19" customFormat="1" ht="15"/>
    <row r="425" s="19" customFormat="1" ht="15"/>
    <row r="426" s="19" customFormat="1" ht="15"/>
    <row r="427" s="19" customFormat="1" ht="15"/>
    <row r="428" s="19" customFormat="1" ht="15"/>
    <row r="429" s="19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="19" customFormat="1" ht="15"/>
    <row r="436" s="19" customFormat="1" ht="15"/>
    <row r="437" s="19" customFormat="1" ht="15"/>
    <row r="438" s="19" customFormat="1" ht="15"/>
    <row r="439" s="19" customFormat="1" ht="15"/>
    <row r="440" s="19" customFormat="1" ht="15"/>
    <row r="441" s="19" customFormat="1" ht="15"/>
    <row r="442" s="19" customFormat="1" ht="15"/>
    <row r="443" s="19" customFormat="1" ht="15"/>
    <row r="444" s="19" customFormat="1" ht="15"/>
    <row r="445" s="19" customFormat="1" ht="15"/>
    <row r="446" s="19" customFormat="1" ht="15"/>
    <row r="447" s="19" customFormat="1" ht="15"/>
    <row r="448" s="19" customFormat="1" ht="15"/>
    <row r="449" s="19" customFormat="1" ht="15"/>
    <row r="450" s="19" customFormat="1" ht="15"/>
    <row r="451" s="19" customFormat="1" ht="15"/>
    <row r="452" s="19" customFormat="1" ht="15"/>
    <row r="453" s="19" customFormat="1" ht="15"/>
    <row r="454" s="19" customFormat="1" ht="15"/>
    <row r="455" s="19" customFormat="1" ht="15"/>
    <row r="456" s="19" customFormat="1" ht="15"/>
    <row r="457" s="19" customFormat="1" ht="15"/>
    <row r="458" s="19" customFormat="1" ht="15"/>
    <row r="459" s="19" customFormat="1" ht="15"/>
    <row r="460" s="19" customFormat="1" ht="15"/>
    <row r="461" s="19" customFormat="1" ht="15"/>
    <row r="462" s="19" customFormat="1" ht="15"/>
    <row r="463" s="19" customFormat="1" ht="15"/>
    <row r="464" s="19" customFormat="1" ht="15"/>
    <row r="465" s="19" customFormat="1" ht="15"/>
    <row r="466" s="19" customFormat="1" ht="15"/>
    <row r="467" s="19" customFormat="1" ht="15"/>
    <row r="468" s="19" customFormat="1" ht="15"/>
    <row r="469" s="19" customFormat="1" ht="15"/>
    <row r="470" s="19" customFormat="1" ht="15"/>
    <row r="471" s="19" customFormat="1" ht="15"/>
    <row r="472" s="19" customFormat="1" ht="15"/>
    <row r="473" s="19" customFormat="1" ht="15"/>
    <row r="474" s="19" customFormat="1" ht="15"/>
    <row r="475" s="19" customFormat="1" ht="15"/>
    <row r="476" s="19" customFormat="1" ht="15"/>
    <row r="477" s="19" customFormat="1" ht="15"/>
    <row r="478" s="19" customFormat="1" ht="15"/>
    <row r="479" s="19" customFormat="1" ht="15"/>
    <row r="480" s="19" customFormat="1" ht="15"/>
    <row r="481" s="19" customFormat="1" ht="15"/>
    <row r="482" s="19" customFormat="1" ht="15"/>
    <row r="483" s="19" customFormat="1" ht="15"/>
    <row r="484" s="19" customFormat="1" ht="15"/>
    <row r="485" s="19" customFormat="1" ht="15"/>
    <row r="486" s="19" customFormat="1" ht="15"/>
    <row r="487" s="19" customFormat="1" ht="15"/>
    <row r="488" s="19" customFormat="1" ht="15"/>
    <row r="489" s="19" customFormat="1" ht="15"/>
    <row r="490" s="19" customFormat="1" ht="15"/>
    <row r="491" s="19" customFormat="1" ht="15"/>
    <row r="492" s="19" customFormat="1" ht="15"/>
    <row r="493" s="19" customFormat="1" ht="15"/>
    <row r="494" s="19" customFormat="1" ht="15"/>
    <row r="495" s="19" customFormat="1" ht="15"/>
    <row r="496" s="19" customFormat="1" ht="15"/>
    <row r="497" s="19" customFormat="1" ht="15"/>
    <row r="498" s="19" customFormat="1" ht="15"/>
    <row r="499" s="19" customFormat="1" ht="15"/>
    <row r="500" s="19" customFormat="1" ht="15"/>
    <row r="501" s="19" customFormat="1" ht="15"/>
    <row r="502" s="19" customFormat="1" ht="15"/>
    <row r="503" s="19" customFormat="1" ht="15"/>
    <row r="504" s="19" customFormat="1" ht="15"/>
    <row r="505" s="19" customFormat="1" ht="15"/>
    <row r="506" s="19" customFormat="1" ht="15"/>
    <row r="507" s="19" customFormat="1" ht="15"/>
    <row r="508" s="19" customFormat="1" ht="15"/>
    <row r="509" s="19" customFormat="1" ht="15"/>
    <row r="510" s="19" customFormat="1" ht="15"/>
    <row r="511" s="19" customFormat="1" ht="15"/>
    <row r="512" s="19" customFormat="1" ht="15"/>
    <row r="513" s="19" customFormat="1" ht="15"/>
    <row r="514" s="19" customFormat="1" ht="15"/>
    <row r="515" s="19" customFormat="1" ht="15"/>
    <row r="516" s="19" customFormat="1" ht="15"/>
    <row r="517" s="19" customFormat="1" ht="15"/>
    <row r="518" s="19" customFormat="1" ht="15"/>
    <row r="519" s="19" customFormat="1" ht="15"/>
    <row r="520" s="19" customFormat="1" ht="15"/>
    <row r="521" s="19" customFormat="1" ht="15"/>
    <row r="522" s="19" customFormat="1" ht="15"/>
    <row r="523" s="19" customFormat="1" ht="15"/>
    <row r="524" s="19" customFormat="1" ht="15"/>
    <row r="525" s="19" customFormat="1" ht="15"/>
    <row r="526" spans="8:25" ht="15"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T526" s="19"/>
      <c r="U526" s="19"/>
      <c r="V526" s="19"/>
      <c r="W526" s="19"/>
      <c r="X526" s="19"/>
      <c r="Y526" s="19"/>
    </row>
  </sheetData>
  <sheetProtection/>
  <autoFilter ref="B9:U100"/>
  <mergeCells count="7">
    <mergeCell ref="I8:N8"/>
    <mergeCell ref="B8:G8"/>
    <mergeCell ref="P8:U8"/>
    <mergeCell ref="B2:R2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Y424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9" sqref="D9"/>
    </sheetView>
  </sheetViews>
  <sheetFormatPr defaultColWidth="11.421875" defaultRowHeight="15"/>
  <cols>
    <col min="1" max="1" width="2.28125" style="0" customWidth="1"/>
    <col min="2" max="2" width="7.140625" style="0" customWidth="1"/>
    <col min="3" max="3" width="18.28125" style="0" customWidth="1"/>
    <col min="4" max="4" width="10.00390625" style="0" customWidth="1"/>
    <col min="5" max="6" width="12.28125" style="0" customWidth="1"/>
    <col min="7" max="7" width="8.57421875" style="0" customWidth="1"/>
    <col min="8" max="8" width="2.28125" style="0" customWidth="1"/>
    <col min="9" max="9" width="8.8515625" style="0" customWidth="1"/>
    <col min="10" max="10" width="18.421875" style="0" bestFit="1" customWidth="1"/>
    <col min="11" max="11" width="11.8515625" style="0" customWidth="1"/>
    <col min="12" max="12" width="10.8515625" style="0" customWidth="1"/>
    <col min="13" max="13" width="13.7109375" style="0" customWidth="1"/>
    <col min="14" max="14" width="10.8515625" style="0" customWidth="1"/>
    <col min="15" max="15" width="2.28125" style="0" customWidth="1"/>
    <col min="16" max="16" width="8.421875" style="0" customWidth="1"/>
    <col min="17" max="17" width="18.421875" style="0" bestFit="1" customWidth="1"/>
    <col min="18" max="18" width="14.140625" style="0" customWidth="1"/>
    <col min="19" max="19" width="12.28125" style="0" customWidth="1"/>
    <col min="20" max="20" width="16.140625" style="0" customWidth="1"/>
    <col min="21" max="21" width="9.57421875" style="0" customWidth="1"/>
    <col min="22" max="22" width="1.8515625" style="0" customWidth="1"/>
    <col min="24" max="24" width="18.421875" style="0" bestFit="1" customWidth="1"/>
    <col min="27" max="27" width="15.7109375" style="0" bestFit="1" customWidth="1"/>
    <col min="29" max="29" width="2.140625" style="0" customWidth="1"/>
    <col min="30" max="30" width="7.140625" style="19" bestFit="1" customWidth="1"/>
    <col min="31" max="31" width="18.421875" style="18" bestFit="1" customWidth="1"/>
    <col min="32" max="32" width="10.57421875" style="18" customWidth="1"/>
    <col min="33" max="33" width="12.421875" style="18" customWidth="1"/>
    <col min="34" max="34" width="13.140625" style="18" customWidth="1"/>
    <col min="35" max="35" width="11.140625" style="18" customWidth="1"/>
    <col min="36" max="36" width="0.9921875" style="19" customWidth="1"/>
    <col min="37" max="37" width="7.28125" style="18" customWidth="1"/>
    <col min="38" max="38" width="18.421875" style="18" bestFit="1" customWidth="1"/>
    <col min="39" max="39" width="10.28125" style="18" bestFit="1" customWidth="1"/>
    <col min="40" max="40" width="12.140625" style="18" customWidth="1"/>
    <col min="41" max="41" width="13.00390625" style="18" customWidth="1"/>
    <col min="42" max="42" width="9.28125" style="18" customWidth="1"/>
    <col min="43" max="43" width="1.1484375" style="186" customWidth="1"/>
    <col min="44" max="44" width="8.140625" style="186" customWidth="1"/>
    <col min="45" max="45" width="18.421875" style="186" bestFit="1" customWidth="1"/>
    <col min="46" max="46" width="12.140625" style="186" customWidth="1"/>
    <col min="47" max="47" width="11.00390625" style="186" customWidth="1"/>
    <col min="48" max="48" width="12.8515625" style="186" customWidth="1"/>
    <col min="49" max="49" width="9.28125" style="186" customWidth="1"/>
    <col min="50" max="50" width="1.57421875" style="186" customWidth="1"/>
    <col min="51" max="51" width="8.57421875" style="186" customWidth="1"/>
    <col min="52" max="52" width="18.421875" style="186" bestFit="1" customWidth="1"/>
    <col min="53" max="53" width="12.57421875" style="186" customWidth="1"/>
    <col min="54" max="54" width="11.57421875" style="186" customWidth="1"/>
    <col min="55" max="55" width="13.7109375" style="186" customWidth="1"/>
    <col min="56" max="56" width="9.00390625" style="186" customWidth="1"/>
    <col min="57" max="57" width="1.57421875" style="186" customWidth="1"/>
    <col min="59" max="59" width="17.140625" style="0" bestFit="1" customWidth="1"/>
    <col min="62" max="62" width="13.00390625" style="0" customWidth="1"/>
    <col min="64" max="64" width="1.57421875" style="19" customWidth="1"/>
    <col min="65" max="65" width="11.421875" style="19" customWidth="1"/>
    <col min="66" max="66" width="17.140625" style="19" bestFit="1" customWidth="1"/>
    <col min="67" max="68" width="11.421875" style="19" customWidth="1"/>
    <col min="69" max="69" width="13.57421875" style="19" customWidth="1"/>
    <col min="70" max="75" width="11.421875" style="19" customWidth="1"/>
  </cols>
  <sheetData>
    <row r="1" spans="31:57" s="19" customFormat="1" ht="15">
      <c r="AE1" s="18"/>
      <c r="AF1" s="18"/>
      <c r="AG1" s="18"/>
      <c r="AH1" s="18"/>
      <c r="AI1" s="18"/>
      <c r="AK1" s="18"/>
      <c r="AL1" s="18"/>
      <c r="AM1" s="18"/>
      <c r="AN1" s="18"/>
      <c r="AO1" s="18"/>
      <c r="AP1" s="18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</row>
    <row r="2" spans="2:75" ht="18.75">
      <c r="B2" s="435" t="s">
        <v>197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274"/>
      <c r="AR2" s="274"/>
      <c r="AS2" s="274"/>
      <c r="AT2" s="275"/>
      <c r="AU2" s="275"/>
      <c r="AV2" s="275"/>
      <c r="AW2" s="275"/>
      <c r="BF2" s="186"/>
      <c r="BG2" s="186"/>
      <c r="BH2" s="186"/>
      <c r="BI2" s="19"/>
      <c r="BJ2" s="19"/>
      <c r="BK2" s="19"/>
      <c r="BO2"/>
      <c r="BP2"/>
      <c r="BQ2"/>
      <c r="BR2"/>
      <c r="BS2"/>
      <c r="BT2"/>
      <c r="BU2"/>
      <c r="BV2"/>
      <c r="BW2"/>
    </row>
    <row r="3" spans="23:57" s="19" customFormat="1" ht="9" customHeight="1" thickBot="1">
      <c r="W3" s="186"/>
      <c r="X3" s="273"/>
      <c r="AF3" s="273"/>
      <c r="AG3" s="273"/>
      <c r="AH3" s="273"/>
      <c r="AI3" s="273"/>
      <c r="AK3" s="18"/>
      <c r="AL3" s="18"/>
      <c r="AM3" s="18"/>
      <c r="AN3" s="18"/>
      <c r="AO3" s="18"/>
      <c r="AP3" s="18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</row>
    <row r="4" spans="3:77" ht="19.5" thickBot="1">
      <c r="C4" s="436" t="s">
        <v>139</v>
      </c>
      <c r="D4" s="437"/>
      <c r="AB4" s="19"/>
      <c r="AC4" s="18"/>
      <c r="AD4" s="273"/>
      <c r="AE4" s="273"/>
      <c r="AF4" s="273"/>
      <c r="AG4" s="273"/>
      <c r="AH4" s="19"/>
      <c r="AJ4" s="18"/>
      <c r="AO4" s="186"/>
      <c r="AP4" s="186"/>
      <c r="BD4" s="17"/>
      <c r="BE4"/>
      <c r="BG4" s="17"/>
      <c r="BH4" s="17"/>
      <c r="BI4" s="17"/>
      <c r="BJ4" s="17"/>
      <c r="BK4" s="19"/>
      <c r="BX4" s="19"/>
      <c r="BY4" s="19"/>
    </row>
    <row r="5" spans="3:77" ht="19.5" thickBot="1">
      <c r="C5" s="438" t="s">
        <v>140</v>
      </c>
      <c r="D5" s="439"/>
      <c r="AB5" s="19"/>
      <c r="AC5" s="18"/>
      <c r="AD5" s="273"/>
      <c r="AE5" s="273"/>
      <c r="AF5" s="273"/>
      <c r="AG5" s="273"/>
      <c r="AH5" s="19"/>
      <c r="AJ5" s="18"/>
      <c r="AO5" s="186"/>
      <c r="AP5" s="186"/>
      <c r="BD5" s="17"/>
      <c r="BE5"/>
      <c r="BG5" s="17"/>
      <c r="BH5" s="17"/>
      <c r="BI5" s="17"/>
      <c r="BJ5" s="17"/>
      <c r="BK5" s="19"/>
      <c r="BX5" s="19"/>
      <c r="BY5" s="19"/>
    </row>
    <row r="6" spans="3:77" ht="19.5" thickBot="1">
      <c r="C6" s="442" t="s">
        <v>141</v>
      </c>
      <c r="D6" s="443"/>
      <c r="AB6" s="19"/>
      <c r="AC6" s="18"/>
      <c r="AD6" s="273"/>
      <c r="AE6" s="273"/>
      <c r="AF6" s="273"/>
      <c r="AG6" s="273"/>
      <c r="AH6" s="19"/>
      <c r="AJ6" s="18"/>
      <c r="AO6" s="186"/>
      <c r="AP6" s="186"/>
      <c r="BD6" s="17"/>
      <c r="BE6"/>
      <c r="BG6" s="17"/>
      <c r="BH6" s="17"/>
      <c r="BI6" s="17"/>
      <c r="BJ6" s="17"/>
      <c r="BK6" s="19"/>
      <c r="BX6" s="19"/>
      <c r="BY6" s="19"/>
    </row>
    <row r="7" spans="31:64" s="19" customFormat="1" ht="12" customHeight="1" thickBot="1">
      <c r="AE7" s="18"/>
      <c r="AF7" s="18"/>
      <c r="AG7" s="18"/>
      <c r="AH7" s="18"/>
      <c r="AI7" s="18"/>
      <c r="AK7" s="18"/>
      <c r="AL7" s="18"/>
      <c r="AM7" s="18"/>
      <c r="AN7" s="18"/>
      <c r="AO7" s="18"/>
      <c r="AP7" s="18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5"/>
      <c r="BG7" s="15"/>
      <c r="BH7" s="15"/>
      <c r="BI7" s="15"/>
      <c r="BJ7" s="15"/>
      <c r="BK7" s="15"/>
      <c r="BL7" s="15"/>
    </row>
    <row r="8" spans="2:75" s="272" customFormat="1" ht="15.75" customHeight="1" thickBot="1">
      <c r="B8" s="432" t="s">
        <v>196</v>
      </c>
      <c r="C8" s="433"/>
      <c r="D8" s="433"/>
      <c r="E8" s="433"/>
      <c r="F8" s="433"/>
      <c r="G8" s="434"/>
      <c r="I8" s="432" t="s">
        <v>193</v>
      </c>
      <c r="J8" s="433"/>
      <c r="K8" s="433"/>
      <c r="L8" s="433"/>
      <c r="M8" s="433"/>
      <c r="N8" s="434"/>
      <c r="P8" s="432" t="s">
        <v>182</v>
      </c>
      <c r="Q8" s="433"/>
      <c r="R8" s="433"/>
      <c r="S8" s="433"/>
      <c r="T8" s="433"/>
      <c r="U8" s="434"/>
      <c r="W8" s="432" t="s">
        <v>179</v>
      </c>
      <c r="X8" s="433"/>
      <c r="Y8" s="433"/>
      <c r="Z8" s="433"/>
      <c r="AA8" s="433"/>
      <c r="AB8" s="434"/>
      <c r="AD8" s="432" t="s">
        <v>178</v>
      </c>
      <c r="AE8" s="433"/>
      <c r="AF8" s="433"/>
      <c r="AG8" s="433"/>
      <c r="AH8" s="433"/>
      <c r="AI8" s="434"/>
      <c r="AJ8" s="271"/>
      <c r="AK8" s="432" t="s">
        <v>166</v>
      </c>
      <c r="AL8" s="433"/>
      <c r="AM8" s="433"/>
      <c r="AN8" s="433"/>
      <c r="AO8" s="433"/>
      <c r="AP8" s="434"/>
      <c r="AQ8" s="254"/>
      <c r="AR8" s="432" t="s">
        <v>148</v>
      </c>
      <c r="AS8" s="433"/>
      <c r="AT8" s="433"/>
      <c r="AU8" s="433"/>
      <c r="AV8" s="433"/>
      <c r="AW8" s="434"/>
      <c r="AX8" s="254"/>
      <c r="AY8" s="432" t="s">
        <v>146</v>
      </c>
      <c r="AZ8" s="433"/>
      <c r="BA8" s="433"/>
      <c r="BB8" s="433"/>
      <c r="BC8" s="433"/>
      <c r="BD8" s="434"/>
      <c r="BE8" s="254"/>
      <c r="BF8" s="432" t="s">
        <v>137</v>
      </c>
      <c r="BG8" s="433"/>
      <c r="BH8" s="433"/>
      <c r="BI8" s="433"/>
      <c r="BJ8" s="433"/>
      <c r="BK8" s="434"/>
      <c r="BL8" s="253"/>
      <c r="BM8" s="432" t="s">
        <v>167</v>
      </c>
      <c r="BN8" s="433"/>
      <c r="BO8" s="433"/>
      <c r="BP8" s="433"/>
      <c r="BQ8" s="433"/>
      <c r="BR8" s="434"/>
      <c r="BS8" s="271"/>
      <c r="BT8" s="271"/>
      <c r="BU8" s="271"/>
      <c r="BV8" s="271"/>
      <c r="BW8" s="271"/>
    </row>
    <row r="9" spans="2:75" s="222" customFormat="1" ht="44.25" customHeight="1" thickBot="1">
      <c r="B9" s="316" t="s">
        <v>117</v>
      </c>
      <c r="C9" s="316" t="s">
        <v>116</v>
      </c>
      <c r="D9" s="316" t="s">
        <v>55</v>
      </c>
      <c r="E9" s="316" t="s">
        <v>75</v>
      </c>
      <c r="F9" s="316" t="s">
        <v>5</v>
      </c>
      <c r="G9" s="316" t="s">
        <v>21</v>
      </c>
      <c r="I9" s="316" t="s">
        <v>117</v>
      </c>
      <c r="J9" s="316" t="s">
        <v>116</v>
      </c>
      <c r="K9" s="316" t="s">
        <v>55</v>
      </c>
      <c r="L9" s="316" t="s">
        <v>75</v>
      </c>
      <c r="M9" s="316" t="s">
        <v>5</v>
      </c>
      <c r="N9" s="316" t="s">
        <v>21</v>
      </c>
      <c r="P9" s="224" t="s">
        <v>117</v>
      </c>
      <c r="Q9" s="224" t="s">
        <v>116</v>
      </c>
      <c r="R9" s="224" t="s">
        <v>55</v>
      </c>
      <c r="S9" s="224" t="s">
        <v>75</v>
      </c>
      <c r="T9" s="224" t="s">
        <v>5</v>
      </c>
      <c r="U9" s="224" t="s">
        <v>21</v>
      </c>
      <c r="W9" s="224" t="s">
        <v>117</v>
      </c>
      <c r="X9" s="224" t="s">
        <v>116</v>
      </c>
      <c r="Y9" s="224" t="s">
        <v>55</v>
      </c>
      <c r="Z9" s="224" t="s">
        <v>75</v>
      </c>
      <c r="AA9" s="224" t="s">
        <v>5</v>
      </c>
      <c r="AB9" s="224" t="s">
        <v>21</v>
      </c>
      <c r="AD9" s="316" t="s">
        <v>117</v>
      </c>
      <c r="AE9" s="316" t="s">
        <v>116</v>
      </c>
      <c r="AF9" s="316" t="s">
        <v>55</v>
      </c>
      <c r="AG9" s="316" t="s">
        <v>75</v>
      </c>
      <c r="AH9" s="316" t="s">
        <v>5</v>
      </c>
      <c r="AI9" s="316" t="s">
        <v>21</v>
      </c>
      <c r="AJ9" s="218"/>
      <c r="AK9" s="264" t="s">
        <v>117</v>
      </c>
      <c r="AL9" s="264" t="s">
        <v>116</v>
      </c>
      <c r="AM9" s="264" t="s">
        <v>55</v>
      </c>
      <c r="AN9" s="264" t="s">
        <v>75</v>
      </c>
      <c r="AO9" s="264" t="s">
        <v>5</v>
      </c>
      <c r="AP9" s="264" t="s">
        <v>21</v>
      </c>
      <c r="AQ9" s="220"/>
      <c r="AR9" s="316" t="s">
        <v>117</v>
      </c>
      <c r="AS9" s="316" t="s">
        <v>116</v>
      </c>
      <c r="AT9" s="316" t="s">
        <v>55</v>
      </c>
      <c r="AU9" s="316" t="s">
        <v>75</v>
      </c>
      <c r="AV9" s="316" t="s">
        <v>5</v>
      </c>
      <c r="AW9" s="316" t="s">
        <v>21</v>
      </c>
      <c r="AX9" s="220"/>
      <c r="AY9" s="316" t="s">
        <v>117</v>
      </c>
      <c r="AZ9" s="316" t="s">
        <v>116</v>
      </c>
      <c r="BA9" s="316" t="s">
        <v>55</v>
      </c>
      <c r="BB9" s="316" t="s">
        <v>75</v>
      </c>
      <c r="BC9" s="316" t="s">
        <v>5</v>
      </c>
      <c r="BD9" s="316" t="s">
        <v>21</v>
      </c>
      <c r="BE9" s="220"/>
      <c r="BF9" s="264" t="s">
        <v>117</v>
      </c>
      <c r="BG9" s="264" t="s">
        <v>116</v>
      </c>
      <c r="BH9" s="264" t="s">
        <v>55</v>
      </c>
      <c r="BI9" s="264" t="s">
        <v>75</v>
      </c>
      <c r="BJ9" s="264" t="s">
        <v>5</v>
      </c>
      <c r="BK9" s="264" t="s">
        <v>21</v>
      </c>
      <c r="BL9" s="221"/>
      <c r="BM9" s="264" t="s">
        <v>117</v>
      </c>
      <c r="BN9" s="264" t="s">
        <v>116</v>
      </c>
      <c r="BO9" s="264" t="s">
        <v>55</v>
      </c>
      <c r="BP9" s="264" t="s">
        <v>75</v>
      </c>
      <c r="BQ9" s="264" t="s">
        <v>5</v>
      </c>
      <c r="BR9" s="264" t="s">
        <v>21</v>
      </c>
      <c r="BS9" s="218"/>
      <c r="BT9" s="218"/>
      <c r="BU9" s="218"/>
      <c r="BV9" s="218"/>
      <c r="BW9" s="218"/>
    </row>
    <row r="10" spans="2:70" ht="15.75">
      <c r="B10" s="352">
        <v>17</v>
      </c>
      <c r="C10" s="77" t="s">
        <v>111</v>
      </c>
      <c r="D10" s="77">
        <v>400</v>
      </c>
      <c r="E10" s="77">
        <v>766</v>
      </c>
      <c r="F10" s="78">
        <v>0.9884</v>
      </c>
      <c r="G10" s="79">
        <v>0.9942</v>
      </c>
      <c r="I10" s="319">
        <v>32</v>
      </c>
      <c r="J10" s="321" t="s">
        <v>111</v>
      </c>
      <c r="K10" s="321">
        <v>400</v>
      </c>
      <c r="L10" s="321">
        <v>773</v>
      </c>
      <c r="M10" s="320">
        <v>0.9582</v>
      </c>
      <c r="N10" s="322">
        <v>0.9755285714285715</v>
      </c>
      <c r="P10" s="76">
        <v>32</v>
      </c>
      <c r="Q10" s="77" t="s">
        <v>111</v>
      </c>
      <c r="R10" s="77">
        <v>400</v>
      </c>
      <c r="S10" s="77">
        <v>691</v>
      </c>
      <c r="T10" s="78">
        <v>0.9596</v>
      </c>
      <c r="U10" s="79">
        <v>0.9776181818181818</v>
      </c>
      <c r="W10" s="76">
        <v>23</v>
      </c>
      <c r="X10" s="77" t="s">
        <v>111</v>
      </c>
      <c r="Y10" s="77">
        <v>400</v>
      </c>
      <c r="Z10" s="77">
        <v>806</v>
      </c>
      <c r="AA10" s="78">
        <v>0.9728</v>
      </c>
      <c r="AB10" s="79">
        <v>0.985013251155624</v>
      </c>
      <c r="AD10" s="108">
        <v>37</v>
      </c>
      <c r="AE10" s="258" t="s">
        <v>111</v>
      </c>
      <c r="AF10" s="258">
        <v>400</v>
      </c>
      <c r="AG10" s="258">
        <v>744</v>
      </c>
      <c r="AH10" s="259">
        <v>0.9118</v>
      </c>
      <c r="AI10" s="260">
        <v>0.9559</v>
      </c>
      <c r="AK10" s="76">
        <v>37</v>
      </c>
      <c r="AL10" s="206" t="s">
        <v>111</v>
      </c>
      <c r="AM10" s="206">
        <v>400</v>
      </c>
      <c r="AN10" s="206">
        <v>872</v>
      </c>
      <c r="AO10" s="207">
        <v>0.9326</v>
      </c>
      <c r="AP10" s="208">
        <v>0.9624483594864479</v>
      </c>
      <c r="AQ10" s="187"/>
      <c r="AR10" s="76">
        <v>25</v>
      </c>
      <c r="AS10" s="77" t="s">
        <v>111</v>
      </c>
      <c r="AT10" s="77">
        <v>400</v>
      </c>
      <c r="AU10" s="77">
        <v>989</v>
      </c>
      <c r="AV10" s="78">
        <v>0.9383</v>
      </c>
      <c r="AW10" s="79">
        <v>0.9661574812967582</v>
      </c>
      <c r="AX10" s="187"/>
      <c r="AY10" s="108">
        <v>28</v>
      </c>
      <c r="AZ10" s="258" t="s">
        <v>111</v>
      </c>
      <c r="BA10" s="258">
        <v>400</v>
      </c>
      <c r="BB10" s="258">
        <v>639</v>
      </c>
      <c r="BC10" s="259">
        <v>0.9222</v>
      </c>
      <c r="BD10" s="260">
        <v>0.9572702127659575</v>
      </c>
      <c r="BE10" s="187"/>
      <c r="BF10" s="359">
        <v>31</v>
      </c>
      <c r="BG10" s="65" t="s">
        <v>111</v>
      </c>
      <c r="BH10" s="65">
        <v>400</v>
      </c>
      <c r="BI10" s="65">
        <v>700</v>
      </c>
      <c r="BJ10" s="66">
        <v>0.9083</v>
      </c>
      <c r="BK10" s="67">
        <v>0.9507792134831461</v>
      </c>
      <c r="BL10" s="16"/>
      <c r="BM10" s="62">
        <v>23</v>
      </c>
      <c r="BN10" s="188" t="s">
        <v>111</v>
      </c>
      <c r="BO10" s="188">
        <v>400</v>
      </c>
      <c r="BP10" s="188">
        <v>743</v>
      </c>
      <c r="BQ10" s="189">
        <v>0.9242</v>
      </c>
      <c r="BR10" s="190">
        <v>0.9584</v>
      </c>
    </row>
    <row r="11" spans="2:70" ht="15.75">
      <c r="B11" s="353">
        <v>72</v>
      </c>
      <c r="C11" s="81" t="s">
        <v>25</v>
      </c>
      <c r="D11" s="81">
        <v>400</v>
      </c>
      <c r="E11" s="81">
        <v>210</v>
      </c>
      <c r="F11" s="82">
        <v>0.8382</v>
      </c>
      <c r="G11" s="83">
        <v>0.8081</v>
      </c>
      <c r="I11" s="327">
        <v>65</v>
      </c>
      <c r="J11" s="330" t="s">
        <v>25</v>
      </c>
      <c r="K11" s="330">
        <v>400</v>
      </c>
      <c r="L11" s="330">
        <v>199</v>
      </c>
      <c r="M11" s="329">
        <v>0.887</v>
      </c>
      <c r="N11" s="328">
        <v>0.8276715328467154</v>
      </c>
      <c r="P11" s="80">
        <v>66</v>
      </c>
      <c r="Q11" s="81" t="s">
        <v>25</v>
      </c>
      <c r="R11" s="81">
        <v>400</v>
      </c>
      <c r="S11" s="81">
        <v>231</v>
      </c>
      <c r="T11" s="82">
        <v>0.8664</v>
      </c>
      <c r="U11" s="83">
        <v>0.8416824561403509</v>
      </c>
      <c r="W11" s="80">
        <v>53</v>
      </c>
      <c r="X11" s="81" t="s">
        <v>25</v>
      </c>
      <c r="Y11" s="81">
        <v>400</v>
      </c>
      <c r="Z11" s="81">
        <v>290</v>
      </c>
      <c r="AA11" s="82">
        <v>0.9272</v>
      </c>
      <c r="AB11" s="83">
        <v>0.9000285714285714</v>
      </c>
      <c r="AD11" s="63">
        <v>56</v>
      </c>
      <c r="AE11" s="261" t="s">
        <v>25</v>
      </c>
      <c r="AF11" s="261">
        <v>400</v>
      </c>
      <c r="AG11" s="261">
        <v>267</v>
      </c>
      <c r="AH11" s="262">
        <v>0.8433</v>
      </c>
      <c r="AI11" s="263">
        <v>0.8507165024630542</v>
      </c>
      <c r="AK11" s="80">
        <v>51</v>
      </c>
      <c r="AL11" s="209" t="s">
        <v>25</v>
      </c>
      <c r="AM11" s="209">
        <v>400</v>
      </c>
      <c r="AN11" s="209">
        <v>357</v>
      </c>
      <c r="AO11" s="210">
        <v>0.8736</v>
      </c>
      <c r="AP11" s="211">
        <v>0.9093239043824701</v>
      </c>
      <c r="AQ11" s="176"/>
      <c r="AR11" s="80">
        <v>59</v>
      </c>
      <c r="AS11" s="81" t="s">
        <v>25</v>
      </c>
      <c r="AT11" s="81">
        <v>400</v>
      </c>
      <c r="AU11" s="81">
        <v>374</v>
      </c>
      <c r="AV11" s="82">
        <v>0.7866</v>
      </c>
      <c r="AW11" s="83">
        <v>0.85905</v>
      </c>
      <c r="AX11" s="176"/>
      <c r="AY11" s="63">
        <v>53</v>
      </c>
      <c r="AZ11" s="261" t="s">
        <v>25</v>
      </c>
      <c r="BA11" s="261">
        <v>400</v>
      </c>
      <c r="BB11" s="261">
        <v>330</v>
      </c>
      <c r="BC11" s="262">
        <v>0.862</v>
      </c>
      <c r="BD11" s="263">
        <v>0.8768510638297873</v>
      </c>
      <c r="BE11" s="176"/>
      <c r="BF11" s="68">
        <v>48</v>
      </c>
      <c r="BG11" s="69" t="s">
        <v>25</v>
      </c>
      <c r="BH11" s="69">
        <v>400</v>
      </c>
      <c r="BI11" s="69">
        <v>433</v>
      </c>
      <c r="BJ11" s="70">
        <v>0.8165</v>
      </c>
      <c r="BK11" s="71">
        <v>0.8904722222222222</v>
      </c>
      <c r="BL11" s="16"/>
      <c r="BM11" s="107">
        <v>65</v>
      </c>
      <c r="BN11" s="191" t="s">
        <v>25</v>
      </c>
      <c r="BO11" s="191">
        <v>1800</v>
      </c>
      <c r="BP11" s="191">
        <v>399</v>
      </c>
      <c r="BQ11" s="192">
        <v>0.6684</v>
      </c>
      <c r="BR11" s="193">
        <v>0.8081</v>
      </c>
    </row>
    <row r="12" spans="2:70" ht="15.75">
      <c r="B12" s="353">
        <v>15</v>
      </c>
      <c r="C12" s="81" t="s">
        <v>47</v>
      </c>
      <c r="D12" s="81">
        <v>400</v>
      </c>
      <c r="E12" s="81">
        <v>971</v>
      </c>
      <c r="F12" s="82">
        <v>0.9909</v>
      </c>
      <c r="G12" s="83">
        <v>0.99545</v>
      </c>
      <c r="I12" s="327">
        <v>12</v>
      </c>
      <c r="J12" s="330" t="s">
        <v>47</v>
      </c>
      <c r="K12" s="330">
        <v>400</v>
      </c>
      <c r="L12" s="330">
        <v>894</v>
      </c>
      <c r="M12" s="329">
        <v>0.9957</v>
      </c>
      <c r="N12" s="328">
        <v>0.99785</v>
      </c>
      <c r="P12" s="80">
        <v>11</v>
      </c>
      <c r="Q12" s="81" t="s">
        <v>47</v>
      </c>
      <c r="R12" s="81">
        <v>400</v>
      </c>
      <c r="S12" s="81">
        <v>548</v>
      </c>
      <c r="T12" s="82">
        <v>0.9966</v>
      </c>
      <c r="U12" s="83">
        <v>0.9983</v>
      </c>
      <c r="W12" s="80">
        <v>15</v>
      </c>
      <c r="X12" s="81" t="s">
        <v>47</v>
      </c>
      <c r="Y12" s="81">
        <v>400</v>
      </c>
      <c r="Z12" s="81">
        <v>667</v>
      </c>
      <c r="AA12" s="82">
        <v>0.9893</v>
      </c>
      <c r="AB12" s="83">
        <v>0.9939523255813953</v>
      </c>
      <c r="AD12" s="63">
        <v>17</v>
      </c>
      <c r="AE12" s="261" t="s">
        <v>47</v>
      </c>
      <c r="AF12" s="261">
        <v>400</v>
      </c>
      <c r="AG12" s="261">
        <v>503</v>
      </c>
      <c r="AH12" s="262">
        <v>0.9834</v>
      </c>
      <c r="AI12" s="263">
        <v>0.9917</v>
      </c>
      <c r="AK12" s="80">
        <v>40</v>
      </c>
      <c r="AL12" s="209" t="s">
        <v>47</v>
      </c>
      <c r="AM12" s="209">
        <v>400</v>
      </c>
      <c r="AN12" s="209">
        <v>587</v>
      </c>
      <c r="AO12" s="210">
        <v>0.9174</v>
      </c>
      <c r="AP12" s="211">
        <v>0.9545333333333333</v>
      </c>
      <c r="AQ12" s="176"/>
      <c r="AR12" s="80">
        <v>20</v>
      </c>
      <c r="AS12" s="81" t="s">
        <v>47</v>
      </c>
      <c r="AT12" s="81">
        <v>400</v>
      </c>
      <c r="AU12" s="81">
        <v>580</v>
      </c>
      <c r="AV12" s="82">
        <v>0.9587</v>
      </c>
      <c r="AW12" s="83">
        <v>0.9768289915966386</v>
      </c>
      <c r="AX12" s="176"/>
      <c r="AY12" s="63">
        <v>22</v>
      </c>
      <c r="AZ12" s="261" t="s">
        <v>47</v>
      </c>
      <c r="BA12" s="261">
        <v>400</v>
      </c>
      <c r="BB12" s="261">
        <v>431</v>
      </c>
      <c r="BC12" s="262">
        <v>0.945</v>
      </c>
      <c r="BD12" s="263">
        <v>0.9686165048543689</v>
      </c>
      <c r="BE12" s="176"/>
      <c r="BF12" s="68">
        <v>24</v>
      </c>
      <c r="BG12" s="69" t="s">
        <v>47</v>
      </c>
      <c r="BH12" s="69">
        <v>400</v>
      </c>
      <c r="BI12" s="69">
        <v>521</v>
      </c>
      <c r="BJ12" s="70">
        <v>0.9306</v>
      </c>
      <c r="BK12" s="71">
        <v>0.9653</v>
      </c>
      <c r="BL12" s="16"/>
      <c r="BM12" s="107">
        <v>36</v>
      </c>
      <c r="BN12" s="191" t="s">
        <v>47</v>
      </c>
      <c r="BO12" s="191">
        <v>400</v>
      </c>
      <c r="BP12" s="191">
        <v>457</v>
      </c>
      <c r="BQ12" s="192">
        <v>0.8631</v>
      </c>
      <c r="BR12" s="193">
        <v>0.9302</v>
      </c>
    </row>
    <row r="13" spans="2:70" ht="15.75">
      <c r="B13" s="353">
        <v>31</v>
      </c>
      <c r="C13" s="81" t="s">
        <v>46</v>
      </c>
      <c r="D13" s="81">
        <v>400</v>
      </c>
      <c r="E13" s="81">
        <v>738</v>
      </c>
      <c r="F13" s="82">
        <v>0.9635</v>
      </c>
      <c r="G13" s="83">
        <v>0.9799207317073171</v>
      </c>
      <c r="I13" s="327">
        <v>38</v>
      </c>
      <c r="J13" s="330" t="s">
        <v>46</v>
      </c>
      <c r="K13" s="330">
        <v>400</v>
      </c>
      <c r="L13" s="330">
        <v>577</v>
      </c>
      <c r="M13" s="329">
        <v>0.9289</v>
      </c>
      <c r="N13" s="328">
        <v>0.9613699178644763</v>
      </c>
      <c r="P13" s="80">
        <v>47</v>
      </c>
      <c r="Q13" s="81" t="s">
        <v>46</v>
      </c>
      <c r="R13" s="81">
        <v>400</v>
      </c>
      <c r="S13" s="81">
        <v>573</v>
      </c>
      <c r="T13" s="82">
        <v>0.9091</v>
      </c>
      <c r="U13" s="83">
        <v>0.9514444099378883</v>
      </c>
      <c r="W13" s="80">
        <v>45</v>
      </c>
      <c r="X13" s="81" t="s">
        <v>46</v>
      </c>
      <c r="Y13" s="81">
        <v>400</v>
      </c>
      <c r="Z13" s="81">
        <v>672</v>
      </c>
      <c r="AA13" s="82">
        <v>0.9013</v>
      </c>
      <c r="AB13" s="83">
        <v>0.9377401639344263</v>
      </c>
      <c r="AD13" s="63">
        <v>28</v>
      </c>
      <c r="AE13" s="261" t="s">
        <v>46</v>
      </c>
      <c r="AF13" s="261">
        <v>400</v>
      </c>
      <c r="AG13" s="261">
        <v>606</v>
      </c>
      <c r="AH13" s="262">
        <v>0.9522</v>
      </c>
      <c r="AI13" s="263">
        <v>0.9714216374269007</v>
      </c>
      <c r="AK13" s="80">
        <v>32</v>
      </c>
      <c r="AL13" s="209" t="s">
        <v>46</v>
      </c>
      <c r="AM13" s="209">
        <v>400</v>
      </c>
      <c r="AN13" s="209">
        <v>650</v>
      </c>
      <c r="AO13" s="210">
        <v>0.9439</v>
      </c>
      <c r="AP13" s="211">
        <v>0.9702864140480592</v>
      </c>
      <c r="AQ13" s="176"/>
      <c r="AR13" s="80">
        <v>29</v>
      </c>
      <c r="AS13" s="81" t="s">
        <v>46</v>
      </c>
      <c r="AT13" s="81">
        <v>400</v>
      </c>
      <c r="AU13" s="81">
        <v>673</v>
      </c>
      <c r="AV13" s="82">
        <v>0.9242</v>
      </c>
      <c r="AW13" s="83">
        <v>0.9615764397905759</v>
      </c>
      <c r="AX13" s="176"/>
      <c r="AY13" s="63">
        <v>25</v>
      </c>
      <c r="AZ13" s="261" t="s">
        <v>46</v>
      </c>
      <c r="BA13" s="261">
        <v>400</v>
      </c>
      <c r="BB13" s="261">
        <v>636</v>
      </c>
      <c r="BC13" s="262">
        <v>0.9332</v>
      </c>
      <c r="BD13" s="263">
        <v>0.9631779467680608</v>
      </c>
      <c r="BE13" s="176"/>
      <c r="BF13" s="68">
        <v>44</v>
      </c>
      <c r="BG13" s="69" t="s">
        <v>46</v>
      </c>
      <c r="BH13" s="69">
        <v>400</v>
      </c>
      <c r="BI13" s="69">
        <v>731</v>
      </c>
      <c r="BJ13" s="70">
        <v>0.7951</v>
      </c>
      <c r="BK13" s="71">
        <v>0.8975500000000001</v>
      </c>
      <c r="BL13" s="16"/>
      <c r="BM13" s="107">
        <v>42</v>
      </c>
      <c r="BN13" s="191" t="s">
        <v>46</v>
      </c>
      <c r="BO13" s="191">
        <v>400</v>
      </c>
      <c r="BP13" s="191">
        <v>1156</v>
      </c>
      <c r="BQ13" s="192">
        <v>0.8522</v>
      </c>
      <c r="BR13" s="193">
        <v>0.9082</v>
      </c>
    </row>
    <row r="14" spans="2:70" ht="15.75">
      <c r="B14" s="353">
        <v>45</v>
      </c>
      <c r="C14" s="81" t="s">
        <v>12</v>
      </c>
      <c r="D14" s="81">
        <v>400</v>
      </c>
      <c r="E14" s="81">
        <v>1434</v>
      </c>
      <c r="F14" s="82">
        <v>0.898</v>
      </c>
      <c r="G14" s="83">
        <v>0.9467591036414567</v>
      </c>
      <c r="I14" s="327">
        <v>39</v>
      </c>
      <c r="J14" s="330" t="s">
        <v>12</v>
      </c>
      <c r="K14" s="330">
        <v>400</v>
      </c>
      <c r="L14" s="330">
        <v>1634</v>
      </c>
      <c r="M14" s="329">
        <v>0.9309</v>
      </c>
      <c r="N14" s="328">
        <v>0.959863407821229</v>
      </c>
      <c r="P14" s="80">
        <v>33</v>
      </c>
      <c r="Q14" s="81" t="s">
        <v>12</v>
      </c>
      <c r="R14" s="81">
        <v>400</v>
      </c>
      <c r="S14" s="81">
        <v>1749</v>
      </c>
      <c r="T14" s="82">
        <v>0.9629</v>
      </c>
      <c r="U14" s="83">
        <v>0.9776120469083156</v>
      </c>
      <c r="W14" s="80">
        <v>5</v>
      </c>
      <c r="X14" s="81" t="s">
        <v>12</v>
      </c>
      <c r="Y14" s="81">
        <v>400</v>
      </c>
      <c r="Z14" s="81">
        <v>2148</v>
      </c>
      <c r="AA14" s="82">
        <v>0.9963</v>
      </c>
      <c r="AB14" s="83">
        <v>0.99815</v>
      </c>
      <c r="AD14" s="63">
        <v>4</v>
      </c>
      <c r="AE14" s="261" t="s">
        <v>12</v>
      </c>
      <c r="AF14" s="261">
        <v>400</v>
      </c>
      <c r="AG14" s="261">
        <v>1690</v>
      </c>
      <c r="AH14" s="262">
        <v>0.9984</v>
      </c>
      <c r="AI14" s="263">
        <v>0.9992</v>
      </c>
      <c r="AK14" s="80">
        <v>18</v>
      </c>
      <c r="AL14" s="209" t="s">
        <v>12</v>
      </c>
      <c r="AM14" s="209">
        <v>400</v>
      </c>
      <c r="AN14" s="209">
        <v>1663</v>
      </c>
      <c r="AO14" s="210">
        <v>0.9696</v>
      </c>
      <c r="AP14" s="211">
        <v>0.9845572815533981</v>
      </c>
      <c r="AQ14" s="176"/>
      <c r="AR14" s="80">
        <v>31</v>
      </c>
      <c r="AS14" s="81" t="s">
        <v>12</v>
      </c>
      <c r="AT14" s="81">
        <v>400</v>
      </c>
      <c r="AU14" s="81">
        <v>1789</v>
      </c>
      <c r="AV14" s="82">
        <v>0.9459</v>
      </c>
      <c r="AW14" s="83">
        <v>0.9588513867488444</v>
      </c>
      <c r="AX14" s="176"/>
      <c r="AY14" s="63">
        <v>34</v>
      </c>
      <c r="AZ14" s="261" t="s">
        <v>12</v>
      </c>
      <c r="BA14" s="261">
        <v>400</v>
      </c>
      <c r="BB14" s="261">
        <v>1610</v>
      </c>
      <c r="BC14" s="262">
        <v>0.9055</v>
      </c>
      <c r="BD14" s="263">
        <v>0.9511738178633975</v>
      </c>
      <c r="BE14" s="176"/>
      <c r="BF14" s="68">
        <v>36</v>
      </c>
      <c r="BG14" s="69" t="s">
        <v>12</v>
      </c>
      <c r="BH14" s="69">
        <v>400</v>
      </c>
      <c r="BI14" s="69">
        <v>2042</v>
      </c>
      <c r="BJ14" s="70">
        <v>0.8897</v>
      </c>
      <c r="BK14" s="71">
        <v>0.9340147855530474</v>
      </c>
      <c r="BL14" s="16"/>
      <c r="BM14" s="107">
        <v>28</v>
      </c>
      <c r="BN14" s="191" t="s">
        <v>12</v>
      </c>
      <c r="BO14" s="191">
        <v>400</v>
      </c>
      <c r="BP14" s="191">
        <v>1322</v>
      </c>
      <c r="BQ14" s="192">
        <v>0.907</v>
      </c>
      <c r="BR14" s="193">
        <v>0.9472</v>
      </c>
    </row>
    <row r="15" spans="2:70" ht="15.75">
      <c r="B15" s="353">
        <v>56</v>
      </c>
      <c r="C15" s="81" t="s">
        <v>173</v>
      </c>
      <c r="D15" s="81">
        <v>700</v>
      </c>
      <c r="E15" s="81">
        <v>2234</v>
      </c>
      <c r="F15" s="82">
        <v>0.8552</v>
      </c>
      <c r="G15" s="83">
        <v>0.9134575727181544</v>
      </c>
      <c r="I15" s="327">
        <v>54</v>
      </c>
      <c r="J15" s="330" t="s">
        <v>173</v>
      </c>
      <c r="K15" s="330">
        <v>700</v>
      </c>
      <c r="L15" s="330">
        <v>1838</v>
      </c>
      <c r="M15" s="329">
        <v>0.841</v>
      </c>
      <c r="N15" s="328">
        <v>0.9091685552407932</v>
      </c>
      <c r="P15" s="80">
        <v>59</v>
      </c>
      <c r="Q15" s="81" t="s">
        <v>173</v>
      </c>
      <c r="R15" s="81">
        <v>700</v>
      </c>
      <c r="S15" s="81">
        <v>1979</v>
      </c>
      <c r="T15" s="82">
        <v>0.8036</v>
      </c>
      <c r="U15" s="83">
        <v>0.8904075949367088</v>
      </c>
      <c r="W15" s="80">
        <v>44</v>
      </c>
      <c r="X15" s="81" t="s">
        <v>173</v>
      </c>
      <c r="Y15" s="81">
        <v>700</v>
      </c>
      <c r="Z15" s="81">
        <v>2766</v>
      </c>
      <c r="AA15" s="82">
        <v>0.8947</v>
      </c>
      <c r="AB15" s="83">
        <v>0.9397667694204686</v>
      </c>
      <c r="AD15" s="63">
        <v>51</v>
      </c>
      <c r="AE15" s="301" t="s">
        <v>173</v>
      </c>
      <c r="AF15" s="261">
        <v>700</v>
      </c>
      <c r="AG15" s="261">
        <v>2366</v>
      </c>
      <c r="AH15" s="262">
        <v>0.7877</v>
      </c>
      <c r="AI15" s="263">
        <v>0.8782075418994413</v>
      </c>
      <c r="AK15" s="80">
        <v>49</v>
      </c>
      <c r="AL15" s="209" t="s">
        <v>173</v>
      </c>
      <c r="AM15" s="209">
        <v>700</v>
      </c>
      <c r="AN15" s="209">
        <v>2299</v>
      </c>
      <c r="AO15" s="210">
        <v>0.8529</v>
      </c>
      <c r="AP15" s="211">
        <v>0.916930065093572</v>
      </c>
      <c r="AQ15" s="176"/>
      <c r="AR15" s="80">
        <v>57</v>
      </c>
      <c r="AS15" s="81" t="s">
        <v>173</v>
      </c>
      <c r="AT15" s="81">
        <v>700</v>
      </c>
      <c r="AU15" s="81">
        <v>2430</v>
      </c>
      <c r="AV15" s="82">
        <v>0.8048</v>
      </c>
      <c r="AW15" s="83">
        <v>0.8736816455696202</v>
      </c>
      <c r="AX15" s="176"/>
      <c r="AY15" s="63">
        <v>61</v>
      </c>
      <c r="AZ15" s="301" t="s">
        <v>173</v>
      </c>
      <c r="BA15" s="261">
        <v>700</v>
      </c>
      <c r="BB15" s="261">
        <v>1600</v>
      </c>
      <c r="BC15" s="262">
        <v>0.7224</v>
      </c>
      <c r="BD15" s="263">
        <v>0.8428326530612245</v>
      </c>
      <c r="BE15" s="176"/>
      <c r="BF15" s="99">
        <v>71</v>
      </c>
      <c r="BG15" s="100" t="s">
        <v>173</v>
      </c>
      <c r="BH15" s="100">
        <v>700</v>
      </c>
      <c r="BI15" s="100">
        <v>1863</v>
      </c>
      <c r="BJ15" s="101">
        <v>0.6541</v>
      </c>
      <c r="BK15" s="102">
        <v>0.7691037897310513</v>
      </c>
      <c r="BL15" s="16"/>
      <c r="BM15" s="107">
        <v>61</v>
      </c>
      <c r="BN15" s="191" t="s">
        <v>173</v>
      </c>
      <c r="BO15" s="191">
        <v>700</v>
      </c>
      <c r="BP15" s="191">
        <v>2281</v>
      </c>
      <c r="BQ15" s="192">
        <v>0.6798</v>
      </c>
      <c r="BR15" s="193">
        <v>0.8172</v>
      </c>
    </row>
    <row r="16" spans="2:70" ht="15.75">
      <c r="B16" s="353">
        <v>47</v>
      </c>
      <c r="C16" s="81" t="s">
        <v>44</v>
      </c>
      <c r="D16" s="81">
        <v>400</v>
      </c>
      <c r="E16" s="81">
        <v>1332</v>
      </c>
      <c r="F16" s="82">
        <v>0.9012</v>
      </c>
      <c r="G16" s="83">
        <v>0.9431373134328358</v>
      </c>
      <c r="I16" s="327">
        <v>53</v>
      </c>
      <c r="J16" s="330" t="s">
        <v>44</v>
      </c>
      <c r="K16" s="330">
        <v>400</v>
      </c>
      <c r="L16" s="330">
        <v>1139</v>
      </c>
      <c r="M16" s="329">
        <v>0.8398</v>
      </c>
      <c r="N16" s="328">
        <v>0.9104138339920949</v>
      </c>
      <c r="P16" s="80">
        <v>46</v>
      </c>
      <c r="Q16" s="81" t="s">
        <v>44</v>
      </c>
      <c r="R16" s="81">
        <v>400</v>
      </c>
      <c r="S16" s="81">
        <v>1320</v>
      </c>
      <c r="T16" s="82">
        <v>0.9174</v>
      </c>
      <c r="U16" s="83">
        <v>0.9536324324324325</v>
      </c>
      <c r="W16" s="80">
        <v>34</v>
      </c>
      <c r="X16" s="81" t="s">
        <v>44</v>
      </c>
      <c r="Y16" s="81">
        <v>400</v>
      </c>
      <c r="Z16" s="81">
        <v>1134</v>
      </c>
      <c r="AA16" s="82">
        <v>0.9369</v>
      </c>
      <c r="AB16" s="83">
        <v>0.9634499999999999</v>
      </c>
      <c r="AD16" s="63">
        <v>48</v>
      </c>
      <c r="AE16" s="261" t="s">
        <v>44</v>
      </c>
      <c r="AF16" s="261">
        <v>400</v>
      </c>
      <c r="AG16" s="261">
        <v>837</v>
      </c>
      <c r="AH16" s="262">
        <v>0.8299</v>
      </c>
      <c r="AI16" s="263">
        <v>0.9028569767441861</v>
      </c>
      <c r="AK16" s="80">
        <v>60</v>
      </c>
      <c r="AL16" s="209" t="s">
        <v>44</v>
      </c>
      <c r="AM16" s="209">
        <v>400</v>
      </c>
      <c r="AN16" s="209">
        <v>981</v>
      </c>
      <c r="AO16" s="210">
        <v>0.7937</v>
      </c>
      <c r="AP16" s="211">
        <v>0.8670912868632707</v>
      </c>
      <c r="AQ16" s="176"/>
      <c r="AR16" s="80">
        <v>53</v>
      </c>
      <c r="AS16" s="81" t="s">
        <v>44</v>
      </c>
      <c r="AT16" s="81">
        <v>400</v>
      </c>
      <c r="AU16" s="81">
        <v>1253</v>
      </c>
      <c r="AV16" s="82">
        <v>0.813</v>
      </c>
      <c r="AW16" s="83">
        <v>0.8930470852017938</v>
      </c>
      <c r="AX16" s="176"/>
      <c r="AY16" s="63">
        <v>45</v>
      </c>
      <c r="AZ16" s="261" t="s">
        <v>44</v>
      </c>
      <c r="BA16" s="261">
        <v>400</v>
      </c>
      <c r="BB16" s="261">
        <v>972</v>
      </c>
      <c r="BC16" s="262">
        <v>0.8471</v>
      </c>
      <c r="BD16" s="263">
        <v>0.9134076512455516</v>
      </c>
      <c r="BE16" s="176"/>
      <c r="BF16" s="68">
        <v>60</v>
      </c>
      <c r="BG16" s="69" t="s">
        <v>44</v>
      </c>
      <c r="BH16" s="69">
        <v>400</v>
      </c>
      <c r="BI16" s="69">
        <v>1232</v>
      </c>
      <c r="BJ16" s="70">
        <v>0.7231</v>
      </c>
      <c r="BK16" s="71">
        <v>0.8454342975206611</v>
      </c>
      <c r="BL16" s="16"/>
      <c r="BM16" s="107">
        <v>59</v>
      </c>
      <c r="BN16" s="191" t="s">
        <v>44</v>
      </c>
      <c r="BO16" s="191">
        <v>400</v>
      </c>
      <c r="BP16" s="191">
        <v>963</v>
      </c>
      <c r="BQ16" s="192">
        <v>0.6873</v>
      </c>
      <c r="BR16" s="193">
        <v>0.8238</v>
      </c>
    </row>
    <row r="17" spans="2:70" ht="15.75">
      <c r="B17" s="353">
        <v>44</v>
      </c>
      <c r="C17" s="81" t="s">
        <v>11</v>
      </c>
      <c r="D17" s="81">
        <v>1500</v>
      </c>
      <c r="E17" s="81">
        <v>3344</v>
      </c>
      <c r="F17" s="82">
        <v>0.9012</v>
      </c>
      <c r="G17" s="83">
        <v>0.9468839447355883</v>
      </c>
      <c r="I17" s="327">
        <v>45</v>
      </c>
      <c r="J17" s="330" t="s">
        <v>11</v>
      </c>
      <c r="K17" s="330">
        <v>1500</v>
      </c>
      <c r="L17" s="330">
        <v>2792</v>
      </c>
      <c r="M17" s="329">
        <v>0.9063</v>
      </c>
      <c r="N17" s="328">
        <v>0.9479265525246663</v>
      </c>
      <c r="P17" s="80">
        <v>44</v>
      </c>
      <c r="Q17" s="81" t="s">
        <v>11</v>
      </c>
      <c r="R17" s="81">
        <v>1500</v>
      </c>
      <c r="S17" s="81">
        <v>3184</v>
      </c>
      <c r="T17" s="82">
        <v>0.9206</v>
      </c>
      <c r="U17" s="83">
        <v>0.9553895140664961</v>
      </c>
      <c r="W17" s="80">
        <v>43</v>
      </c>
      <c r="X17" s="81" t="s">
        <v>11</v>
      </c>
      <c r="Y17" s="81">
        <v>1500</v>
      </c>
      <c r="Z17" s="81">
        <v>3810</v>
      </c>
      <c r="AA17" s="82">
        <v>0.8915</v>
      </c>
      <c r="AB17" s="83">
        <v>0.9401634078212291</v>
      </c>
      <c r="AD17" s="63">
        <v>49</v>
      </c>
      <c r="AE17" s="261" t="s">
        <v>11</v>
      </c>
      <c r="AF17" s="261">
        <v>1500</v>
      </c>
      <c r="AG17" s="261">
        <v>3365</v>
      </c>
      <c r="AH17" s="262">
        <v>0.8104</v>
      </c>
      <c r="AI17" s="263">
        <v>0.8962835913312693</v>
      </c>
      <c r="AK17" s="80">
        <v>50</v>
      </c>
      <c r="AL17" s="209" t="s">
        <v>11</v>
      </c>
      <c r="AM17" s="209">
        <v>1500</v>
      </c>
      <c r="AN17" s="209">
        <v>3336</v>
      </c>
      <c r="AO17" s="210">
        <v>0.8599</v>
      </c>
      <c r="AP17" s="211">
        <v>0.9095767496111975</v>
      </c>
      <c r="AQ17" s="176"/>
      <c r="AR17" s="80">
        <v>50</v>
      </c>
      <c r="AS17" s="81" t="s">
        <v>11</v>
      </c>
      <c r="AT17" s="81">
        <v>1500</v>
      </c>
      <c r="AU17" s="81">
        <v>4505</v>
      </c>
      <c r="AV17" s="82">
        <v>0.8356</v>
      </c>
      <c r="AW17" s="83">
        <v>0.9053696378830083</v>
      </c>
      <c r="AX17" s="176"/>
      <c r="AY17" s="63">
        <v>56</v>
      </c>
      <c r="AZ17" s="261" t="s">
        <v>11</v>
      </c>
      <c r="BA17" s="261">
        <v>1500</v>
      </c>
      <c r="BB17" s="261">
        <v>3659</v>
      </c>
      <c r="BC17" s="262">
        <v>0.7641</v>
      </c>
      <c r="BD17" s="263">
        <v>0.8600344961240309</v>
      </c>
      <c r="BE17" s="176"/>
      <c r="BF17" s="68">
        <v>63</v>
      </c>
      <c r="BG17" s="69" t="s">
        <v>11</v>
      </c>
      <c r="BH17" s="69">
        <v>1500</v>
      </c>
      <c r="BI17" s="69">
        <v>4062</v>
      </c>
      <c r="BJ17" s="70">
        <v>0.7165</v>
      </c>
      <c r="BK17" s="71">
        <v>0.8302436708860759</v>
      </c>
      <c r="BL17" s="16"/>
      <c r="BM17" s="107">
        <v>45</v>
      </c>
      <c r="BN17" s="191" t="s">
        <v>11</v>
      </c>
      <c r="BO17" s="191">
        <v>1500</v>
      </c>
      <c r="BP17" s="191">
        <v>3219</v>
      </c>
      <c r="BQ17" s="192">
        <v>0.8182</v>
      </c>
      <c r="BR17" s="193">
        <v>0.8973</v>
      </c>
    </row>
    <row r="18" spans="2:70" ht="15.75">
      <c r="B18" s="353">
        <v>34</v>
      </c>
      <c r="C18" s="81" t="s">
        <v>4</v>
      </c>
      <c r="D18" s="81">
        <v>400</v>
      </c>
      <c r="E18" s="81">
        <v>1217</v>
      </c>
      <c r="F18" s="82">
        <v>0.9613</v>
      </c>
      <c r="G18" s="83">
        <v>0.9784693146417446</v>
      </c>
      <c r="I18" s="327">
        <v>30</v>
      </c>
      <c r="J18" s="330" t="s">
        <v>4</v>
      </c>
      <c r="K18" s="330">
        <v>400</v>
      </c>
      <c r="L18" s="330">
        <v>1025</v>
      </c>
      <c r="M18" s="329">
        <v>0.9571</v>
      </c>
      <c r="N18" s="328">
        <v>0.977425</v>
      </c>
      <c r="P18" s="80">
        <v>55</v>
      </c>
      <c r="Q18" s="81" t="s">
        <v>4</v>
      </c>
      <c r="R18" s="81">
        <v>400</v>
      </c>
      <c r="S18" s="81">
        <v>838</v>
      </c>
      <c r="T18" s="82">
        <v>0.836</v>
      </c>
      <c r="U18" s="83">
        <v>0.9143478260869565</v>
      </c>
      <c r="W18" s="80">
        <v>47</v>
      </c>
      <c r="X18" s="81" t="s">
        <v>4</v>
      </c>
      <c r="Y18" s="81">
        <v>400</v>
      </c>
      <c r="Z18" s="81">
        <v>1452</v>
      </c>
      <c r="AA18" s="82">
        <v>0.8872</v>
      </c>
      <c r="AB18" s="83">
        <v>0.9224899900891972</v>
      </c>
      <c r="AD18" s="63">
        <v>2</v>
      </c>
      <c r="AE18" s="261" t="s">
        <v>4</v>
      </c>
      <c r="AF18" s="261">
        <v>400</v>
      </c>
      <c r="AG18" s="261">
        <v>1043</v>
      </c>
      <c r="AH18" s="262">
        <v>0.9989</v>
      </c>
      <c r="AI18" s="263">
        <v>0.99945</v>
      </c>
      <c r="AK18" s="80">
        <v>28</v>
      </c>
      <c r="AL18" s="209" t="s">
        <v>4</v>
      </c>
      <c r="AM18" s="209">
        <v>400</v>
      </c>
      <c r="AN18" s="209">
        <v>1088</v>
      </c>
      <c r="AO18" s="210">
        <v>0.9525</v>
      </c>
      <c r="AP18" s="211">
        <v>0.9762500000000001</v>
      </c>
      <c r="AQ18" s="176"/>
      <c r="AR18" s="80">
        <v>17</v>
      </c>
      <c r="AS18" s="81" t="s">
        <v>4</v>
      </c>
      <c r="AT18" s="81">
        <v>400</v>
      </c>
      <c r="AU18" s="81">
        <v>1222</v>
      </c>
      <c r="AV18" s="82">
        <v>0.9676</v>
      </c>
      <c r="AW18" s="83">
        <v>0.9830601726263872</v>
      </c>
      <c r="AX18" s="176"/>
      <c r="AY18" s="63">
        <v>13</v>
      </c>
      <c r="AZ18" s="261" t="s">
        <v>4</v>
      </c>
      <c r="BA18" s="261">
        <v>400</v>
      </c>
      <c r="BB18" s="261">
        <v>801</v>
      </c>
      <c r="BC18" s="262">
        <v>0.9833</v>
      </c>
      <c r="BD18" s="263">
        <v>0.988841011235955</v>
      </c>
      <c r="BE18" s="176"/>
      <c r="BF18" s="68">
        <v>29</v>
      </c>
      <c r="BG18" s="69" t="s">
        <v>4</v>
      </c>
      <c r="BH18" s="69">
        <v>400</v>
      </c>
      <c r="BI18" s="69">
        <v>1120</v>
      </c>
      <c r="BJ18" s="70">
        <v>0.9144</v>
      </c>
      <c r="BK18" s="71">
        <v>0.9546522292993631</v>
      </c>
      <c r="BL18" s="16"/>
      <c r="BM18" s="107">
        <v>32</v>
      </c>
      <c r="BN18" s="191" t="s">
        <v>4</v>
      </c>
      <c r="BO18" s="191">
        <v>400</v>
      </c>
      <c r="BP18" s="191">
        <v>973</v>
      </c>
      <c r="BQ18" s="192">
        <v>0.8733</v>
      </c>
      <c r="BR18" s="193">
        <v>0.9342</v>
      </c>
    </row>
    <row r="19" spans="2:70" ht="15.75">
      <c r="B19" s="356">
        <v>74</v>
      </c>
      <c r="C19" s="92" t="s">
        <v>172</v>
      </c>
      <c r="D19" s="92">
        <v>1500</v>
      </c>
      <c r="E19" s="92">
        <v>2828</v>
      </c>
      <c r="F19" s="93">
        <v>0.6552</v>
      </c>
      <c r="G19" s="94">
        <v>0.7879288062902072</v>
      </c>
      <c r="I19" s="323">
        <v>69</v>
      </c>
      <c r="J19" s="324" t="s">
        <v>32</v>
      </c>
      <c r="K19" s="324">
        <v>1500</v>
      </c>
      <c r="L19" s="324">
        <v>2608</v>
      </c>
      <c r="M19" s="325">
        <v>0.6227</v>
      </c>
      <c r="N19" s="326">
        <v>0.7872952411994785</v>
      </c>
      <c r="P19" s="91">
        <v>71</v>
      </c>
      <c r="Q19" s="92" t="s">
        <v>32</v>
      </c>
      <c r="R19" s="92">
        <v>1500</v>
      </c>
      <c r="S19" s="92">
        <v>2553</v>
      </c>
      <c r="T19" s="93">
        <v>0.6587</v>
      </c>
      <c r="U19" s="94">
        <v>0.7950349315068492</v>
      </c>
      <c r="W19" s="91">
        <v>69</v>
      </c>
      <c r="X19" s="92" t="s">
        <v>32</v>
      </c>
      <c r="Y19" s="92">
        <v>1500</v>
      </c>
      <c r="Z19" s="92">
        <v>3282</v>
      </c>
      <c r="AA19" s="93">
        <v>0.5565</v>
      </c>
      <c r="AB19" s="94">
        <v>0.7372562111801242</v>
      </c>
      <c r="AD19" s="98">
        <v>67</v>
      </c>
      <c r="AE19" s="268" t="s">
        <v>32</v>
      </c>
      <c r="AF19" s="268">
        <v>1500</v>
      </c>
      <c r="AG19" s="268">
        <v>2898</v>
      </c>
      <c r="AH19" s="269">
        <v>0.6524</v>
      </c>
      <c r="AI19" s="270">
        <v>0.789162962962963</v>
      </c>
      <c r="AK19" s="80">
        <v>69</v>
      </c>
      <c r="AL19" s="209" t="s">
        <v>32</v>
      </c>
      <c r="AM19" s="209">
        <v>1500</v>
      </c>
      <c r="AN19" s="209">
        <v>2730</v>
      </c>
      <c r="AO19" s="210">
        <v>0.716</v>
      </c>
      <c r="AP19" s="211">
        <v>0.8344986376021798</v>
      </c>
      <c r="AQ19" s="176"/>
      <c r="AR19" s="91">
        <v>68</v>
      </c>
      <c r="AS19" s="92" t="s">
        <v>32</v>
      </c>
      <c r="AT19" s="92">
        <v>1500</v>
      </c>
      <c r="AU19" s="92">
        <v>2952</v>
      </c>
      <c r="AV19" s="93">
        <v>0.6235</v>
      </c>
      <c r="AW19" s="94">
        <v>0.796156779661017</v>
      </c>
      <c r="AX19" s="176"/>
      <c r="AY19" s="63">
        <v>60</v>
      </c>
      <c r="AZ19" s="261" t="s">
        <v>32</v>
      </c>
      <c r="BA19" s="261">
        <v>1500</v>
      </c>
      <c r="BB19" s="261">
        <v>2772</v>
      </c>
      <c r="BC19" s="262">
        <v>0.737</v>
      </c>
      <c r="BD19" s="263">
        <v>0.8467006920415225</v>
      </c>
      <c r="BE19" s="176"/>
      <c r="BF19" s="68">
        <v>58</v>
      </c>
      <c r="BG19" s="69" t="s">
        <v>32</v>
      </c>
      <c r="BH19" s="69">
        <v>1500</v>
      </c>
      <c r="BI19" s="69">
        <v>3451</v>
      </c>
      <c r="BJ19" s="70">
        <v>0.7088</v>
      </c>
      <c r="BK19" s="71">
        <v>0.8485517386722866</v>
      </c>
      <c r="BL19" s="16"/>
      <c r="BM19" s="107">
        <v>60</v>
      </c>
      <c r="BN19" s="191" t="s">
        <v>172</v>
      </c>
      <c r="BO19" s="191">
        <v>1500</v>
      </c>
      <c r="BP19" s="191">
        <v>2634</v>
      </c>
      <c r="BQ19" s="192">
        <v>0.6877</v>
      </c>
      <c r="BR19" s="193">
        <v>0.82</v>
      </c>
    </row>
    <row r="20" spans="2:70" ht="15.75">
      <c r="B20" s="353">
        <v>71</v>
      </c>
      <c r="C20" s="81" t="s">
        <v>85</v>
      </c>
      <c r="D20" s="81">
        <v>1500</v>
      </c>
      <c r="E20" s="81">
        <v>4276</v>
      </c>
      <c r="F20" s="82">
        <v>0.7083</v>
      </c>
      <c r="G20" s="83">
        <v>0.8253058486636584</v>
      </c>
      <c r="I20" s="323">
        <v>70</v>
      </c>
      <c r="J20" s="324" t="s">
        <v>85</v>
      </c>
      <c r="K20" s="324">
        <v>1500</v>
      </c>
      <c r="L20" s="324">
        <v>3980</v>
      </c>
      <c r="M20" s="325">
        <v>0.6262</v>
      </c>
      <c r="N20" s="326">
        <v>0.7714232077764277</v>
      </c>
      <c r="P20" s="91">
        <v>77</v>
      </c>
      <c r="Q20" s="92" t="s">
        <v>85</v>
      </c>
      <c r="R20" s="92">
        <v>1500</v>
      </c>
      <c r="S20" s="92">
        <v>3058</v>
      </c>
      <c r="T20" s="93">
        <v>0.5167</v>
      </c>
      <c r="U20" s="94">
        <v>0.6913242388758782</v>
      </c>
      <c r="W20" s="91">
        <v>68</v>
      </c>
      <c r="X20" s="92" t="s">
        <v>85</v>
      </c>
      <c r="Y20" s="92">
        <v>1500</v>
      </c>
      <c r="Z20" s="92">
        <v>4678</v>
      </c>
      <c r="AA20" s="93">
        <v>0.6024</v>
      </c>
      <c r="AB20" s="94">
        <v>0.7655895840378762</v>
      </c>
      <c r="AD20" s="98">
        <v>68</v>
      </c>
      <c r="AE20" s="268" t="s">
        <v>85</v>
      </c>
      <c r="AF20" s="268">
        <v>1500</v>
      </c>
      <c r="AG20" s="268">
        <v>4315</v>
      </c>
      <c r="AH20" s="269">
        <v>0.6631</v>
      </c>
      <c r="AI20" s="270">
        <v>0.7806353658536586</v>
      </c>
      <c r="AK20" s="91">
        <v>73</v>
      </c>
      <c r="AL20" s="215" t="s">
        <v>85</v>
      </c>
      <c r="AM20" s="215">
        <v>1500</v>
      </c>
      <c r="AN20" s="215">
        <v>4360</v>
      </c>
      <c r="AO20" s="216">
        <v>0.6594</v>
      </c>
      <c r="AP20" s="217">
        <v>0.79538345323741</v>
      </c>
      <c r="AQ20" s="176"/>
      <c r="AR20" s="91">
        <v>76</v>
      </c>
      <c r="AS20" s="92" t="s">
        <v>85</v>
      </c>
      <c r="AT20" s="92">
        <v>1500</v>
      </c>
      <c r="AU20" s="92">
        <v>5255</v>
      </c>
      <c r="AV20" s="93">
        <v>0.5083</v>
      </c>
      <c r="AW20" s="94">
        <v>0.6945924276800908</v>
      </c>
      <c r="AX20" s="176"/>
      <c r="AY20" s="98">
        <v>82</v>
      </c>
      <c r="AZ20" s="268" t="s">
        <v>85</v>
      </c>
      <c r="BA20" s="268">
        <v>1500</v>
      </c>
      <c r="BB20" s="268">
        <v>4224</v>
      </c>
      <c r="BC20" s="269">
        <v>0.4639</v>
      </c>
      <c r="BD20" s="270">
        <v>0.617730453913849</v>
      </c>
      <c r="BE20" s="176"/>
      <c r="BF20" s="99">
        <v>83</v>
      </c>
      <c r="BG20" s="100" t="s">
        <v>85</v>
      </c>
      <c r="BH20" s="100">
        <v>1500</v>
      </c>
      <c r="BI20" s="100">
        <v>5017</v>
      </c>
      <c r="BJ20" s="101">
        <v>0.4149</v>
      </c>
      <c r="BK20" s="102">
        <v>0.6136309250920999</v>
      </c>
      <c r="BL20" s="16"/>
      <c r="BM20" s="202">
        <v>82</v>
      </c>
      <c r="BN20" s="203" t="s">
        <v>85</v>
      </c>
      <c r="BO20" s="203">
        <v>1500</v>
      </c>
      <c r="BP20" s="203">
        <v>4047</v>
      </c>
      <c r="BQ20" s="204">
        <v>0.3696</v>
      </c>
      <c r="BR20" s="205">
        <v>0.5977</v>
      </c>
    </row>
    <row r="21" spans="2:70" ht="15.75">
      <c r="B21" s="353">
        <v>64</v>
      </c>
      <c r="C21" s="81" t="s">
        <v>2</v>
      </c>
      <c r="D21" s="81">
        <v>700</v>
      </c>
      <c r="E21" s="81">
        <v>1915</v>
      </c>
      <c r="F21" s="82">
        <v>0.7666</v>
      </c>
      <c r="G21" s="83">
        <v>0.861783606557377</v>
      </c>
      <c r="I21" s="327">
        <v>66</v>
      </c>
      <c r="J21" s="330" t="s">
        <v>2</v>
      </c>
      <c r="K21" s="330">
        <v>700</v>
      </c>
      <c r="L21" s="330">
        <v>1761</v>
      </c>
      <c r="M21" s="329">
        <v>0.7565</v>
      </c>
      <c r="N21" s="328">
        <v>0.8230276628748707</v>
      </c>
      <c r="P21" s="80">
        <v>67</v>
      </c>
      <c r="Q21" s="81" t="s">
        <v>2</v>
      </c>
      <c r="R21" s="81">
        <v>700</v>
      </c>
      <c r="S21" s="81">
        <v>1572</v>
      </c>
      <c r="T21" s="82">
        <v>0.7066</v>
      </c>
      <c r="U21" s="83">
        <v>0.8270835153922542</v>
      </c>
      <c r="W21" s="80">
        <v>62</v>
      </c>
      <c r="X21" s="81" t="s">
        <v>2</v>
      </c>
      <c r="Y21" s="81">
        <v>700</v>
      </c>
      <c r="Z21" s="81">
        <v>1877</v>
      </c>
      <c r="AA21" s="82">
        <v>0.7249</v>
      </c>
      <c r="AB21" s="83">
        <v>0.841254347826087</v>
      </c>
      <c r="AD21" s="63">
        <v>62</v>
      </c>
      <c r="AE21" s="261" t="s">
        <v>2</v>
      </c>
      <c r="AF21" s="261">
        <v>700</v>
      </c>
      <c r="AG21" s="261">
        <v>1886</v>
      </c>
      <c r="AH21" s="262">
        <v>0.7265</v>
      </c>
      <c r="AI21" s="263">
        <v>0.8329430946291561</v>
      </c>
      <c r="AK21" s="80">
        <v>63</v>
      </c>
      <c r="AL21" s="209" t="s">
        <v>2</v>
      </c>
      <c r="AM21" s="209">
        <v>700</v>
      </c>
      <c r="AN21" s="209">
        <v>1826</v>
      </c>
      <c r="AO21" s="210">
        <v>0.7585</v>
      </c>
      <c r="AP21" s="211">
        <v>0.8568147171620326</v>
      </c>
      <c r="AQ21" s="176"/>
      <c r="AR21" s="80">
        <v>55</v>
      </c>
      <c r="AS21" s="81" t="s">
        <v>2</v>
      </c>
      <c r="AT21" s="81">
        <v>700</v>
      </c>
      <c r="AU21" s="81">
        <v>1983</v>
      </c>
      <c r="AV21" s="82">
        <v>0.7943</v>
      </c>
      <c r="AW21" s="83">
        <v>0.8798688940092165</v>
      </c>
      <c r="AX21" s="176"/>
      <c r="AY21" s="99">
        <v>69</v>
      </c>
      <c r="AZ21" s="268" t="s">
        <v>2</v>
      </c>
      <c r="BA21" s="268">
        <v>700</v>
      </c>
      <c r="BB21" s="268">
        <v>1547</v>
      </c>
      <c r="BC21" s="269">
        <v>0.6316</v>
      </c>
      <c r="BD21" s="270">
        <v>0.7855580645161291</v>
      </c>
      <c r="BE21" s="176"/>
      <c r="BF21" s="99">
        <v>80</v>
      </c>
      <c r="BG21" s="100" t="s">
        <v>2</v>
      </c>
      <c r="BH21" s="100">
        <v>700</v>
      </c>
      <c r="BI21" s="100">
        <v>1714</v>
      </c>
      <c r="BJ21" s="101">
        <v>0.4954</v>
      </c>
      <c r="BK21" s="102">
        <v>0.6844924528301887</v>
      </c>
      <c r="BL21" s="16"/>
      <c r="BM21" s="198">
        <v>77</v>
      </c>
      <c r="BN21" s="199" t="s">
        <v>2</v>
      </c>
      <c r="BO21" s="199">
        <v>700</v>
      </c>
      <c r="BP21" s="199">
        <v>1103</v>
      </c>
      <c r="BQ21" s="200">
        <v>0.6231</v>
      </c>
      <c r="BR21" s="201">
        <v>0.6951</v>
      </c>
    </row>
    <row r="22" spans="2:70" ht="15.75">
      <c r="B22" s="353">
        <v>28</v>
      </c>
      <c r="C22" s="81" t="s">
        <v>38</v>
      </c>
      <c r="D22" s="81">
        <v>400</v>
      </c>
      <c r="E22" s="81">
        <v>762</v>
      </c>
      <c r="F22" s="82">
        <v>0.9732</v>
      </c>
      <c r="G22" s="83">
        <v>0.9833799642218246</v>
      </c>
      <c r="I22" s="327">
        <v>37</v>
      </c>
      <c r="J22" s="330" t="s">
        <v>38</v>
      </c>
      <c r="K22" s="330">
        <v>400</v>
      </c>
      <c r="L22" s="330">
        <v>792</v>
      </c>
      <c r="M22" s="329">
        <v>0.9298</v>
      </c>
      <c r="N22" s="328">
        <v>0.9616509025270759</v>
      </c>
      <c r="P22" s="80">
        <v>39</v>
      </c>
      <c r="Q22" s="81" t="s">
        <v>38</v>
      </c>
      <c r="R22" s="81">
        <v>400</v>
      </c>
      <c r="S22" s="81">
        <v>752</v>
      </c>
      <c r="T22" s="82">
        <v>0.9326</v>
      </c>
      <c r="U22" s="83">
        <v>0.9650341772151898</v>
      </c>
      <c r="W22" s="80">
        <v>32</v>
      </c>
      <c r="X22" s="81" t="s">
        <v>38</v>
      </c>
      <c r="Y22" s="81">
        <v>400</v>
      </c>
      <c r="Z22" s="81">
        <v>833</v>
      </c>
      <c r="AA22" s="82">
        <v>0.9535</v>
      </c>
      <c r="AB22" s="83">
        <v>0.9729038461538462</v>
      </c>
      <c r="AD22" s="63">
        <v>29</v>
      </c>
      <c r="AE22" s="261" t="s">
        <v>38</v>
      </c>
      <c r="AF22" s="261">
        <v>400</v>
      </c>
      <c r="AG22" s="261">
        <v>894</v>
      </c>
      <c r="AH22" s="262">
        <v>0.9425</v>
      </c>
      <c r="AI22" s="263">
        <v>0.968342084006462</v>
      </c>
      <c r="AK22" s="80">
        <v>39</v>
      </c>
      <c r="AL22" s="209" t="s">
        <v>38</v>
      </c>
      <c r="AM22" s="209">
        <v>400</v>
      </c>
      <c r="AN22" s="209">
        <v>848</v>
      </c>
      <c r="AO22" s="210">
        <v>0.9294</v>
      </c>
      <c r="AP22" s="211">
        <v>0.9587998487140696</v>
      </c>
      <c r="AQ22" s="176"/>
      <c r="AR22" s="80">
        <v>60</v>
      </c>
      <c r="AS22" s="81" t="s">
        <v>38</v>
      </c>
      <c r="AT22" s="81">
        <v>400</v>
      </c>
      <c r="AU22" s="81">
        <v>1015</v>
      </c>
      <c r="AV22" s="82">
        <v>0.7704</v>
      </c>
      <c r="AW22" s="83">
        <v>0.8534580645161289</v>
      </c>
      <c r="AX22" s="176"/>
      <c r="AY22" s="63">
        <v>39</v>
      </c>
      <c r="AZ22" s="261" t="s">
        <v>38</v>
      </c>
      <c r="BA22" s="261">
        <v>400</v>
      </c>
      <c r="BB22" s="261">
        <v>886</v>
      </c>
      <c r="BC22" s="262">
        <v>0.902</v>
      </c>
      <c r="BD22" s="263">
        <v>0.9345748792270532</v>
      </c>
      <c r="BE22" s="176"/>
      <c r="BF22" s="68">
        <v>42</v>
      </c>
      <c r="BG22" s="69" t="s">
        <v>38</v>
      </c>
      <c r="BH22" s="69">
        <v>400</v>
      </c>
      <c r="BI22" s="69">
        <v>2212</v>
      </c>
      <c r="BJ22" s="70">
        <v>0.8342</v>
      </c>
      <c r="BK22" s="71">
        <v>0.900579020979021</v>
      </c>
      <c r="BL22" s="16"/>
      <c r="BM22" s="198">
        <v>69</v>
      </c>
      <c r="BN22" s="199" t="s">
        <v>38</v>
      </c>
      <c r="BO22" s="199">
        <v>400</v>
      </c>
      <c r="BP22" s="199">
        <v>1692</v>
      </c>
      <c r="BQ22" s="200">
        <v>0.6221</v>
      </c>
      <c r="BR22" s="201">
        <v>0.7914</v>
      </c>
    </row>
    <row r="23" spans="2:70" ht="15.75">
      <c r="B23" s="353">
        <v>65</v>
      </c>
      <c r="C23" s="81" t="s">
        <v>84</v>
      </c>
      <c r="D23" s="81">
        <v>400</v>
      </c>
      <c r="E23" s="81">
        <v>584</v>
      </c>
      <c r="F23" s="82">
        <v>0.7256</v>
      </c>
      <c r="G23" s="83">
        <v>0.8592705882352941</v>
      </c>
      <c r="I23" s="327">
        <v>63</v>
      </c>
      <c r="J23" s="330" t="s">
        <v>84</v>
      </c>
      <c r="K23" s="330">
        <v>400</v>
      </c>
      <c r="L23" s="330">
        <v>530</v>
      </c>
      <c r="M23" s="329">
        <v>0.7102</v>
      </c>
      <c r="N23" s="328">
        <v>0.8431</v>
      </c>
      <c r="P23" s="80">
        <v>69</v>
      </c>
      <c r="Q23" s="81" t="s">
        <v>84</v>
      </c>
      <c r="R23" s="81">
        <v>400</v>
      </c>
      <c r="S23" s="81">
        <v>503</v>
      </c>
      <c r="T23" s="82">
        <v>0.658</v>
      </c>
      <c r="U23" s="83">
        <v>0.8054285714285714</v>
      </c>
      <c r="W23" s="91">
        <v>70</v>
      </c>
      <c r="X23" s="92" t="s">
        <v>84</v>
      </c>
      <c r="Y23" s="92">
        <v>400</v>
      </c>
      <c r="Z23" s="92">
        <v>441</v>
      </c>
      <c r="AA23" s="93">
        <v>0.5047</v>
      </c>
      <c r="AB23" s="94">
        <v>0.6996670731707317</v>
      </c>
      <c r="AD23" s="63">
        <v>57</v>
      </c>
      <c r="AE23" s="261" t="s">
        <v>84</v>
      </c>
      <c r="AF23" s="261">
        <v>400</v>
      </c>
      <c r="AG23" s="261">
        <v>423</v>
      </c>
      <c r="AH23" s="262">
        <v>0.7246</v>
      </c>
      <c r="AI23" s="263">
        <v>0.8493192307692308</v>
      </c>
      <c r="AK23" s="80">
        <v>61</v>
      </c>
      <c r="AL23" s="209" t="s">
        <v>84</v>
      </c>
      <c r="AM23" s="209">
        <v>400</v>
      </c>
      <c r="AN23" s="209">
        <v>462</v>
      </c>
      <c r="AO23" s="210">
        <v>0.785</v>
      </c>
      <c r="AP23" s="211">
        <v>0.8666379310344827</v>
      </c>
      <c r="AQ23" s="176"/>
      <c r="AR23" s="80">
        <v>63</v>
      </c>
      <c r="AS23" s="81" t="s">
        <v>84</v>
      </c>
      <c r="AT23" s="81">
        <v>400</v>
      </c>
      <c r="AU23" s="81">
        <v>528</v>
      </c>
      <c r="AV23" s="82">
        <v>0.7128</v>
      </c>
      <c r="AW23" s="83">
        <v>0.8472077994428969</v>
      </c>
      <c r="AX23" s="176"/>
      <c r="AY23" s="63">
        <v>51</v>
      </c>
      <c r="AZ23" s="261" t="s">
        <v>84</v>
      </c>
      <c r="BA23" s="261">
        <v>400</v>
      </c>
      <c r="BB23" s="261">
        <v>559</v>
      </c>
      <c r="BC23" s="262">
        <v>0.806</v>
      </c>
      <c r="BD23" s="263">
        <v>0.8892068965517241</v>
      </c>
      <c r="BE23" s="176"/>
      <c r="BF23" s="99">
        <v>73</v>
      </c>
      <c r="BG23" s="100" t="s">
        <v>84</v>
      </c>
      <c r="BH23" s="100">
        <v>400</v>
      </c>
      <c r="BI23" s="100">
        <v>639</v>
      </c>
      <c r="BJ23" s="101">
        <v>0.6085</v>
      </c>
      <c r="BK23" s="102">
        <v>0.7615059366754617</v>
      </c>
      <c r="BL23" s="16"/>
      <c r="BM23" s="107">
        <v>66</v>
      </c>
      <c r="BN23" s="191" t="s">
        <v>84</v>
      </c>
      <c r="BO23" s="191">
        <v>400</v>
      </c>
      <c r="BP23" s="191">
        <v>541</v>
      </c>
      <c r="BQ23" s="192">
        <v>0.6858</v>
      </c>
      <c r="BR23" s="193">
        <v>0.8056</v>
      </c>
    </row>
    <row r="24" spans="2:70" ht="15.75">
      <c r="B24" s="353">
        <v>4</v>
      </c>
      <c r="C24" s="81" t="s">
        <v>14</v>
      </c>
      <c r="D24" s="81">
        <v>700</v>
      </c>
      <c r="E24" s="81">
        <v>1335</v>
      </c>
      <c r="F24" s="82">
        <v>0.9976</v>
      </c>
      <c r="G24" s="83">
        <v>0.9988</v>
      </c>
      <c r="I24" s="327">
        <v>17</v>
      </c>
      <c r="J24" s="330" t="s">
        <v>14</v>
      </c>
      <c r="K24" s="330">
        <v>700</v>
      </c>
      <c r="L24" s="330">
        <v>1220</v>
      </c>
      <c r="M24" s="329">
        <v>0.9934</v>
      </c>
      <c r="N24" s="328">
        <v>0.9963129032258065</v>
      </c>
      <c r="P24" s="80">
        <v>18</v>
      </c>
      <c r="Q24" s="81" t="s">
        <v>14</v>
      </c>
      <c r="R24" s="81">
        <v>700</v>
      </c>
      <c r="S24" s="81">
        <v>1782</v>
      </c>
      <c r="T24" s="82">
        <v>0.9862</v>
      </c>
      <c r="U24" s="83">
        <v>0.9931</v>
      </c>
      <c r="W24" s="80">
        <v>12</v>
      </c>
      <c r="X24" s="81" t="s">
        <v>14</v>
      </c>
      <c r="Y24" s="81">
        <v>700</v>
      </c>
      <c r="Z24" s="81">
        <v>1761</v>
      </c>
      <c r="AA24" s="82">
        <v>0.9926</v>
      </c>
      <c r="AB24" s="83">
        <v>0.9963</v>
      </c>
      <c r="AD24" s="63">
        <v>7</v>
      </c>
      <c r="AE24" s="261" t="s">
        <v>14</v>
      </c>
      <c r="AF24" s="261">
        <v>700</v>
      </c>
      <c r="AG24" s="261">
        <v>2312</v>
      </c>
      <c r="AH24" s="262">
        <v>0.9966</v>
      </c>
      <c r="AI24" s="263">
        <v>0.9983</v>
      </c>
      <c r="AK24" s="80">
        <v>9</v>
      </c>
      <c r="AL24" s="209" t="s">
        <v>14</v>
      </c>
      <c r="AM24" s="209">
        <v>700</v>
      </c>
      <c r="AN24" s="209">
        <v>3940</v>
      </c>
      <c r="AO24" s="210">
        <v>0.9927</v>
      </c>
      <c r="AP24" s="211">
        <v>0.9955073033707865</v>
      </c>
      <c r="AQ24" s="176"/>
      <c r="AR24" s="80">
        <v>7</v>
      </c>
      <c r="AS24" s="81" t="s">
        <v>14</v>
      </c>
      <c r="AT24" s="81">
        <v>700</v>
      </c>
      <c r="AU24" s="81">
        <v>1684</v>
      </c>
      <c r="AV24" s="82">
        <v>0.9908</v>
      </c>
      <c r="AW24" s="83">
        <v>0.994896644295302</v>
      </c>
      <c r="AX24" s="176"/>
      <c r="AY24" s="63">
        <v>11</v>
      </c>
      <c r="AZ24" s="261" t="s">
        <v>14</v>
      </c>
      <c r="BA24" s="261">
        <v>700</v>
      </c>
      <c r="BB24" s="261">
        <v>1256</v>
      </c>
      <c r="BC24" s="262">
        <v>0.9873</v>
      </c>
      <c r="BD24" s="263">
        <v>0.992153740648379</v>
      </c>
      <c r="BE24" s="176"/>
      <c r="BF24" s="68">
        <v>6</v>
      </c>
      <c r="BG24" s="69" t="s">
        <v>14</v>
      </c>
      <c r="BH24" s="69">
        <v>700</v>
      </c>
      <c r="BI24" s="69">
        <v>1239</v>
      </c>
      <c r="BJ24" s="70">
        <v>0.997</v>
      </c>
      <c r="BK24" s="71">
        <v>0.9984999999999999</v>
      </c>
      <c r="BL24" s="16"/>
      <c r="BM24" s="107">
        <v>6</v>
      </c>
      <c r="BN24" s="191" t="s">
        <v>14</v>
      </c>
      <c r="BO24" s="191">
        <v>700</v>
      </c>
      <c r="BP24" s="191">
        <v>962</v>
      </c>
      <c r="BQ24" s="192">
        <v>0.9935</v>
      </c>
      <c r="BR24" s="193">
        <v>0.9968</v>
      </c>
    </row>
    <row r="25" spans="2:70" ht="15.75">
      <c r="B25" s="356">
        <v>75</v>
      </c>
      <c r="C25" s="92" t="s">
        <v>20</v>
      </c>
      <c r="D25" s="92">
        <v>700</v>
      </c>
      <c r="E25" s="92">
        <v>3863</v>
      </c>
      <c r="F25" s="93">
        <v>0.5984</v>
      </c>
      <c r="G25" s="94">
        <v>0.7670055190538765</v>
      </c>
      <c r="I25" s="323">
        <v>76</v>
      </c>
      <c r="J25" s="324" t="s">
        <v>20</v>
      </c>
      <c r="K25" s="324">
        <v>700</v>
      </c>
      <c r="L25" s="324">
        <v>3793</v>
      </c>
      <c r="M25" s="325">
        <v>0.4698</v>
      </c>
      <c r="N25" s="326">
        <v>0.6869231213872833</v>
      </c>
      <c r="P25" s="91">
        <v>76</v>
      </c>
      <c r="Q25" s="92" t="s">
        <v>20</v>
      </c>
      <c r="R25" s="92">
        <v>700</v>
      </c>
      <c r="S25" s="92">
        <v>4221</v>
      </c>
      <c r="T25" s="93">
        <v>0.535</v>
      </c>
      <c r="U25" s="94">
        <v>0.6925879249706917</v>
      </c>
      <c r="W25" s="91">
        <v>71</v>
      </c>
      <c r="X25" s="92" t="s">
        <v>20</v>
      </c>
      <c r="Y25" s="92">
        <v>700</v>
      </c>
      <c r="Z25" s="92">
        <v>4141</v>
      </c>
      <c r="AA25" s="93">
        <v>0.457</v>
      </c>
      <c r="AB25" s="94">
        <v>0.679810861423221</v>
      </c>
      <c r="AD25" s="98">
        <v>71</v>
      </c>
      <c r="AE25" s="268" t="s">
        <v>20</v>
      </c>
      <c r="AF25" s="268">
        <v>700</v>
      </c>
      <c r="AG25" s="268">
        <v>5468</v>
      </c>
      <c r="AH25" s="269">
        <v>0.5283</v>
      </c>
      <c r="AI25" s="270">
        <v>0.7172595211887727</v>
      </c>
      <c r="AK25" s="91">
        <v>79</v>
      </c>
      <c r="AL25" s="215" t="s">
        <v>20</v>
      </c>
      <c r="AM25" s="215">
        <v>700</v>
      </c>
      <c r="AN25" s="215">
        <v>4207</v>
      </c>
      <c r="AO25" s="216">
        <v>0.5075</v>
      </c>
      <c r="AP25" s="217">
        <v>0.7085834018922255</v>
      </c>
      <c r="AQ25" s="176"/>
      <c r="AR25" s="91">
        <v>77</v>
      </c>
      <c r="AS25" s="92" t="s">
        <v>20</v>
      </c>
      <c r="AT25" s="92">
        <v>700</v>
      </c>
      <c r="AU25" s="92">
        <v>4558</v>
      </c>
      <c r="AV25" s="93">
        <v>0.492</v>
      </c>
      <c r="AW25" s="94">
        <v>0.6476918967052538</v>
      </c>
      <c r="AX25" s="176"/>
      <c r="AY25" s="98">
        <v>80</v>
      </c>
      <c r="AZ25" s="268" t="s">
        <v>20</v>
      </c>
      <c r="BA25" s="268">
        <v>700</v>
      </c>
      <c r="BB25" s="268">
        <v>3414</v>
      </c>
      <c r="BC25" s="269">
        <v>0.4723</v>
      </c>
      <c r="BD25" s="270">
        <v>0.6461828947368421</v>
      </c>
      <c r="BE25" s="176"/>
      <c r="BF25" s="99">
        <v>81</v>
      </c>
      <c r="BG25" s="100" t="s">
        <v>20</v>
      </c>
      <c r="BH25" s="100">
        <v>700</v>
      </c>
      <c r="BI25" s="100">
        <v>3505</v>
      </c>
      <c r="BJ25" s="101">
        <v>0.4487</v>
      </c>
      <c r="BK25" s="102">
        <v>0.6728819516407599</v>
      </c>
      <c r="BL25" s="16"/>
      <c r="BM25" s="198">
        <v>80</v>
      </c>
      <c r="BN25" s="199" t="s">
        <v>20</v>
      </c>
      <c r="BO25" s="199">
        <v>700</v>
      </c>
      <c r="BP25" s="199">
        <v>2670</v>
      </c>
      <c r="BQ25" s="200">
        <v>0.4255</v>
      </c>
      <c r="BR25" s="201">
        <v>0.6106</v>
      </c>
    </row>
    <row r="26" spans="2:70" ht="15.75">
      <c r="B26" s="353">
        <v>54</v>
      </c>
      <c r="C26" s="81" t="s">
        <v>170</v>
      </c>
      <c r="D26" s="81">
        <v>700</v>
      </c>
      <c r="E26" s="81">
        <v>2312</v>
      </c>
      <c r="F26" s="82">
        <v>0.8653</v>
      </c>
      <c r="G26" s="83">
        <v>0.9223966116676487</v>
      </c>
      <c r="I26" s="327">
        <v>62</v>
      </c>
      <c r="J26" s="330" t="s">
        <v>170</v>
      </c>
      <c r="K26" s="330">
        <v>700</v>
      </c>
      <c r="L26" s="330">
        <v>2015</v>
      </c>
      <c r="M26" s="329">
        <v>0.7818</v>
      </c>
      <c r="N26" s="328">
        <v>0.8543726224783862</v>
      </c>
      <c r="P26" s="80">
        <v>60</v>
      </c>
      <c r="Q26" s="81" t="s">
        <v>170</v>
      </c>
      <c r="R26" s="81">
        <v>700</v>
      </c>
      <c r="S26" s="81">
        <v>2071</v>
      </c>
      <c r="T26" s="82">
        <v>0.8135</v>
      </c>
      <c r="U26" s="83">
        <v>0.8786045454545455</v>
      </c>
      <c r="W26" s="80">
        <v>64</v>
      </c>
      <c r="X26" s="81" t="s">
        <v>170</v>
      </c>
      <c r="Y26" s="81">
        <v>700</v>
      </c>
      <c r="Z26" s="81">
        <v>2105</v>
      </c>
      <c r="AA26" s="82">
        <v>0.7082</v>
      </c>
      <c r="AB26" s="83">
        <v>0.8329257339163023</v>
      </c>
      <c r="AD26" s="98">
        <v>72</v>
      </c>
      <c r="AE26" s="302" t="s">
        <v>170</v>
      </c>
      <c r="AF26" s="268">
        <v>700</v>
      </c>
      <c r="AG26" s="268">
        <v>1738</v>
      </c>
      <c r="AH26" s="269">
        <v>0.5974</v>
      </c>
      <c r="AI26" s="270">
        <v>0.7160996175908223</v>
      </c>
      <c r="AK26" s="80">
        <v>62</v>
      </c>
      <c r="AL26" s="209" t="s">
        <v>170</v>
      </c>
      <c r="AM26" s="209">
        <v>700</v>
      </c>
      <c r="AN26" s="209">
        <v>2095</v>
      </c>
      <c r="AO26" s="210">
        <v>0.7729</v>
      </c>
      <c r="AP26" s="211">
        <v>0.8635277479892761</v>
      </c>
      <c r="AQ26" s="176"/>
      <c r="AR26" s="80">
        <v>61</v>
      </c>
      <c r="AS26" s="81" t="s">
        <v>170</v>
      </c>
      <c r="AT26" s="81">
        <v>700</v>
      </c>
      <c r="AU26" s="81">
        <v>2594</v>
      </c>
      <c r="AV26" s="82">
        <v>0.7695</v>
      </c>
      <c r="AW26" s="83">
        <v>0.8533454760652288</v>
      </c>
      <c r="AX26" s="176"/>
      <c r="AY26" s="63">
        <v>66</v>
      </c>
      <c r="AZ26" s="301" t="s">
        <v>170</v>
      </c>
      <c r="BA26" s="261">
        <v>700</v>
      </c>
      <c r="BB26" s="261">
        <v>1774</v>
      </c>
      <c r="BC26" s="262">
        <v>0.6854</v>
      </c>
      <c r="BD26" s="263">
        <v>0.8153415094339622</v>
      </c>
      <c r="BE26" s="176"/>
      <c r="BF26" s="68">
        <v>61</v>
      </c>
      <c r="BG26" s="69" t="s">
        <v>170</v>
      </c>
      <c r="BH26" s="69">
        <v>700</v>
      </c>
      <c r="BI26" s="69">
        <v>2605</v>
      </c>
      <c r="BJ26" s="70">
        <v>0.7131</v>
      </c>
      <c r="BK26" s="71">
        <v>0.8384348758465011</v>
      </c>
      <c r="BL26" s="16"/>
      <c r="BM26" s="107">
        <v>44</v>
      </c>
      <c r="BN26" s="191" t="s">
        <v>170</v>
      </c>
      <c r="BO26" s="191">
        <v>700</v>
      </c>
      <c r="BP26" s="191">
        <v>1642</v>
      </c>
      <c r="BQ26" s="192">
        <v>0.8257</v>
      </c>
      <c r="BR26" s="193">
        <v>0.9006</v>
      </c>
    </row>
    <row r="27" spans="2:70" ht="15.75">
      <c r="B27" s="353">
        <v>73</v>
      </c>
      <c r="C27" s="81" t="s">
        <v>35</v>
      </c>
      <c r="D27" s="81">
        <v>1500</v>
      </c>
      <c r="E27" s="81">
        <v>2224</v>
      </c>
      <c r="F27" s="82">
        <v>0.6925</v>
      </c>
      <c r="G27" s="83">
        <v>0.8036405862923204</v>
      </c>
      <c r="I27" s="327">
        <v>61</v>
      </c>
      <c r="J27" s="330" t="s">
        <v>35</v>
      </c>
      <c r="K27" s="330">
        <v>1500</v>
      </c>
      <c r="L27" s="330">
        <v>1943</v>
      </c>
      <c r="M27" s="329">
        <v>0.7533</v>
      </c>
      <c r="N27" s="328">
        <v>0.8598275700934579</v>
      </c>
      <c r="P27" s="80">
        <v>64</v>
      </c>
      <c r="Q27" s="81" t="s">
        <v>35</v>
      </c>
      <c r="R27" s="81">
        <v>1500</v>
      </c>
      <c r="S27" s="81">
        <v>1721</v>
      </c>
      <c r="T27" s="82">
        <v>0.7388</v>
      </c>
      <c r="U27" s="83">
        <v>0.8549932203389831</v>
      </c>
      <c r="W27" s="80">
        <v>54</v>
      </c>
      <c r="X27" s="81" t="s">
        <v>35</v>
      </c>
      <c r="Y27" s="81">
        <v>1500</v>
      </c>
      <c r="Z27" s="81">
        <v>1955</v>
      </c>
      <c r="AA27" s="82">
        <v>0.8206</v>
      </c>
      <c r="AB27" s="83">
        <v>0.8983106571936057</v>
      </c>
      <c r="AD27" s="63">
        <v>63</v>
      </c>
      <c r="AE27" s="261" t="s">
        <v>35</v>
      </c>
      <c r="AF27" s="261">
        <v>1500</v>
      </c>
      <c r="AG27" s="261">
        <v>1540</v>
      </c>
      <c r="AH27" s="262">
        <v>0.6846</v>
      </c>
      <c r="AI27" s="263">
        <v>0.8312999999999999</v>
      </c>
      <c r="AK27" s="80">
        <v>64</v>
      </c>
      <c r="AL27" s="209" t="s">
        <v>35</v>
      </c>
      <c r="AM27" s="209">
        <v>1500</v>
      </c>
      <c r="AN27" s="209">
        <v>1817</v>
      </c>
      <c r="AO27" s="210">
        <v>0.7687</v>
      </c>
      <c r="AP27" s="211">
        <v>0.8554786089238846</v>
      </c>
      <c r="AQ27" s="176"/>
      <c r="AR27" s="80">
        <v>62</v>
      </c>
      <c r="AS27" s="81" t="s">
        <v>35</v>
      </c>
      <c r="AT27" s="81">
        <v>1500</v>
      </c>
      <c r="AU27" s="81">
        <v>2067</v>
      </c>
      <c r="AV27" s="82">
        <v>0.7275</v>
      </c>
      <c r="AW27" s="83">
        <v>0.8486454298993029</v>
      </c>
      <c r="AX27" s="176"/>
      <c r="AY27" s="63">
        <v>58</v>
      </c>
      <c r="AZ27" s="261" t="s">
        <v>35</v>
      </c>
      <c r="BA27" s="261">
        <v>1500</v>
      </c>
      <c r="BB27" s="261">
        <v>2059</v>
      </c>
      <c r="BC27" s="262">
        <v>0.7666</v>
      </c>
      <c r="BD27" s="263">
        <v>0.8553454545454545</v>
      </c>
      <c r="BE27" s="176"/>
      <c r="BF27" s="68">
        <v>55</v>
      </c>
      <c r="BG27" s="69" t="s">
        <v>35</v>
      </c>
      <c r="BH27" s="69">
        <v>1500</v>
      </c>
      <c r="BI27" s="69">
        <v>2634</v>
      </c>
      <c r="BJ27" s="70">
        <v>0.7699</v>
      </c>
      <c r="BK27" s="71">
        <v>0.8567448717948718</v>
      </c>
      <c r="BL27" s="16"/>
      <c r="BM27" s="198">
        <v>70</v>
      </c>
      <c r="BN27" s="199" t="s">
        <v>35</v>
      </c>
      <c r="BO27" s="199">
        <v>1500</v>
      </c>
      <c r="BP27" s="199">
        <v>1957</v>
      </c>
      <c r="BQ27" s="200">
        <v>0.6139</v>
      </c>
      <c r="BR27" s="201">
        <v>0.7857</v>
      </c>
    </row>
    <row r="28" spans="2:70" ht="15.75">
      <c r="B28" s="353">
        <v>16</v>
      </c>
      <c r="C28" s="81" t="s">
        <v>7</v>
      </c>
      <c r="D28" s="81">
        <v>400</v>
      </c>
      <c r="E28" s="81">
        <v>609</v>
      </c>
      <c r="F28" s="82">
        <v>0.9904</v>
      </c>
      <c r="G28" s="83">
        <v>0.9952</v>
      </c>
      <c r="I28" s="327">
        <v>24</v>
      </c>
      <c r="J28" s="330" t="s">
        <v>7</v>
      </c>
      <c r="K28" s="330">
        <v>400</v>
      </c>
      <c r="L28" s="330">
        <v>585</v>
      </c>
      <c r="M28" s="329">
        <v>0.9802</v>
      </c>
      <c r="N28" s="328">
        <v>0.9901</v>
      </c>
      <c r="P28" s="80">
        <v>28</v>
      </c>
      <c r="Q28" s="81" t="s">
        <v>7</v>
      </c>
      <c r="R28" s="81">
        <v>400</v>
      </c>
      <c r="S28" s="81">
        <v>578</v>
      </c>
      <c r="T28" s="82">
        <v>0.9689</v>
      </c>
      <c r="U28" s="83">
        <v>0.98445</v>
      </c>
      <c r="W28" s="80">
        <v>14</v>
      </c>
      <c r="X28" s="81" t="s">
        <v>7</v>
      </c>
      <c r="Y28" s="81">
        <v>400</v>
      </c>
      <c r="Z28" s="81">
        <v>630</v>
      </c>
      <c r="AA28" s="82">
        <v>0.9889</v>
      </c>
      <c r="AB28" s="83">
        <v>0.9944500000000001</v>
      </c>
      <c r="AD28" s="63">
        <v>13</v>
      </c>
      <c r="AE28" s="261" t="s">
        <v>7</v>
      </c>
      <c r="AF28" s="261">
        <v>400</v>
      </c>
      <c r="AG28" s="261">
        <v>518</v>
      </c>
      <c r="AH28" s="262">
        <v>0.9899</v>
      </c>
      <c r="AI28" s="263">
        <v>0.99495</v>
      </c>
      <c r="AK28" s="80">
        <v>14</v>
      </c>
      <c r="AL28" s="209" t="s">
        <v>7</v>
      </c>
      <c r="AM28" s="209">
        <v>400</v>
      </c>
      <c r="AN28" s="209">
        <v>751</v>
      </c>
      <c r="AO28" s="210">
        <v>0.985</v>
      </c>
      <c r="AP28" s="211">
        <v>0.9924999999999999</v>
      </c>
      <c r="AQ28" s="176"/>
      <c r="AR28" s="80">
        <v>14</v>
      </c>
      <c r="AS28" s="81" t="s">
        <v>7</v>
      </c>
      <c r="AT28" s="81">
        <v>400</v>
      </c>
      <c r="AU28" s="81">
        <v>741</v>
      </c>
      <c r="AV28" s="82">
        <v>0.9719</v>
      </c>
      <c r="AW28" s="83">
        <v>0.98595</v>
      </c>
      <c r="AX28" s="176"/>
      <c r="AY28" s="63">
        <v>12</v>
      </c>
      <c r="AZ28" s="261" t="s">
        <v>7</v>
      </c>
      <c r="BA28" s="261">
        <v>400</v>
      </c>
      <c r="BB28" s="261">
        <v>668</v>
      </c>
      <c r="BC28" s="262">
        <v>0.9852</v>
      </c>
      <c r="BD28" s="263">
        <v>0.9913261146496815</v>
      </c>
      <c r="BE28" s="176"/>
      <c r="BF28" s="68">
        <v>12</v>
      </c>
      <c r="BG28" s="69" t="s">
        <v>7</v>
      </c>
      <c r="BH28" s="69">
        <v>400</v>
      </c>
      <c r="BI28" s="69">
        <v>910</v>
      </c>
      <c r="BJ28" s="70">
        <v>0.9898</v>
      </c>
      <c r="BK28" s="71">
        <v>0.9943575045207956</v>
      </c>
      <c r="BL28" s="16"/>
      <c r="BM28" s="107">
        <v>11</v>
      </c>
      <c r="BN28" s="191" t="s">
        <v>7</v>
      </c>
      <c r="BO28" s="191">
        <v>400</v>
      </c>
      <c r="BP28" s="191">
        <v>724</v>
      </c>
      <c r="BQ28" s="192">
        <v>0.9876</v>
      </c>
      <c r="BR28" s="193">
        <v>0.9932</v>
      </c>
    </row>
    <row r="29" spans="2:70" ht="15.75">
      <c r="B29" s="353">
        <v>58</v>
      </c>
      <c r="C29" s="81" t="s">
        <v>23</v>
      </c>
      <c r="D29" s="81">
        <v>700</v>
      </c>
      <c r="E29" s="81">
        <v>1614</v>
      </c>
      <c r="F29" s="82">
        <v>0.8083</v>
      </c>
      <c r="G29" s="83">
        <v>0.8980215953307393</v>
      </c>
      <c r="I29" s="327">
        <v>60</v>
      </c>
      <c r="J29" s="330" t="s">
        <v>23</v>
      </c>
      <c r="K29" s="330">
        <v>700</v>
      </c>
      <c r="L29" s="330">
        <v>1437</v>
      </c>
      <c r="M29" s="329">
        <v>0.7597</v>
      </c>
      <c r="N29" s="328">
        <v>0.8612575630252102</v>
      </c>
      <c r="P29" s="80">
        <v>65</v>
      </c>
      <c r="Q29" s="81" t="s">
        <v>23</v>
      </c>
      <c r="R29" s="81">
        <v>700</v>
      </c>
      <c r="S29" s="81">
        <v>1358</v>
      </c>
      <c r="T29" s="82">
        <v>0.7226</v>
      </c>
      <c r="U29" s="83">
        <v>0.8455622950819672</v>
      </c>
      <c r="W29" s="80">
        <v>60</v>
      </c>
      <c r="X29" s="81" t="s">
        <v>23</v>
      </c>
      <c r="Y29" s="81">
        <v>700</v>
      </c>
      <c r="Z29" s="81">
        <v>1735</v>
      </c>
      <c r="AA29" s="82">
        <v>0.7284</v>
      </c>
      <c r="AB29" s="83">
        <v>0.851845478961504</v>
      </c>
      <c r="AD29" s="63">
        <v>59</v>
      </c>
      <c r="AE29" s="261" t="s">
        <v>23</v>
      </c>
      <c r="AF29" s="261">
        <v>700</v>
      </c>
      <c r="AG29" s="261">
        <v>1457</v>
      </c>
      <c r="AH29" s="262">
        <v>0.7098</v>
      </c>
      <c r="AI29" s="263">
        <v>0.8402745541022592</v>
      </c>
      <c r="AK29" s="80">
        <v>59</v>
      </c>
      <c r="AL29" s="209" t="s">
        <v>23</v>
      </c>
      <c r="AM29" s="209">
        <v>700</v>
      </c>
      <c r="AN29" s="209">
        <v>1439</v>
      </c>
      <c r="AO29" s="210">
        <v>0.774</v>
      </c>
      <c r="AP29" s="211">
        <v>0.8673534303534304</v>
      </c>
      <c r="AQ29" s="176"/>
      <c r="AR29" s="91">
        <v>69</v>
      </c>
      <c r="AS29" s="92" t="s">
        <v>23</v>
      </c>
      <c r="AT29" s="92">
        <v>700</v>
      </c>
      <c r="AU29" s="92">
        <v>1586</v>
      </c>
      <c r="AV29" s="93">
        <v>0.6184</v>
      </c>
      <c r="AW29" s="94">
        <v>0.779728266913809</v>
      </c>
      <c r="AX29" s="176"/>
      <c r="AY29" s="98">
        <v>73</v>
      </c>
      <c r="AZ29" s="268" t="s">
        <v>23</v>
      </c>
      <c r="BA29" s="268">
        <v>700</v>
      </c>
      <c r="BB29" s="268">
        <v>1282</v>
      </c>
      <c r="BC29" s="269">
        <v>0.6071</v>
      </c>
      <c r="BD29" s="270">
        <v>0.7547404761904761</v>
      </c>
      <c r="BE29" s="176"/>
      <c r="BF29" s="99">
        <v>77</v>
      </c>
      <c r="BG29" s="100" t="s">
        <v>23</v>
      </c>
      <c r="BH29" s="100">
        <v>700</v>
      </c>
      <c r="BI29" s="100">
        <v>1739</v>
      </c>
      <c r="BJ29" s="101">
        <v>0.5531</v>
      </c>
      <c r="BK29" s="102">
        <v>0.7318021008403361</v>
      </c>
      <c r="BL29" s="16"/>
      <c r="BM29" s="198">
        <v>76</v>
      </c>
      <c r="BN29" s="199" t="s">
        <v>23</v>
      </c>
      <c r="BO29" s="199">
        <v>700</v>
      </c>
      <c r="BP29" s="199">
        <v>1253</v>
      </c>
      <c r="BQ29" s="200">
        <v>0.5033</v>
      </c>
      <c r="BR29" s="201">
        <v>0.6978</v>
      </c>
    </row>
    <row r="30" spans="2:70" ht="15.75">
      <c r="B30" s="353">
        <v>57</v>
      </c>
      <c r="C30" s="81" t="s">
        <v>31</v>
      </c>
      <c r="D30" s="81">
        <v>1500</v>
      </c>
      <c r="E30" s="81">
        <v>9017</v>
      </c>
      <c r="F30" s="82">
        <v>0.8338</v>
      </c>
      <c r="G30" s="83">
        <v>0.9088525888958203</v>
      </c>
      <c r="I30" s="327">
        <v>50</v>
      </c>
      <c r="J30" s="330" t="s">
        <v>31</v>
      </c>
      <c r="K30" s="330">
        <v>1500</v>
      </c>
      <c r="L30" s="330">
        <v>4937</v>
      </c>
      <c r="M30" s="329">
        <v>0.8877</v>
      </c>
      <c r="N30" s="328">
        <v>0.9308193978282331</v>
      </c>
      <c r="P30" s="80">
        <v>56</v>
      </c>
      <c r="Q30" s="81" t="s">
        <v>31</v>
      </c>
      <c r="R30" s="81">
        <v>1500</v>
      </c>
      <c r="S30" s="81">
        <v>4136</v>
      </c>
      <c r="T30" s="82">
        <v>0.8386</v>
      </c>
      <c r="U30" s="83">
        <v>0.9049247696277184</v>
      </c>
      <c r="W30" s="80">
        <v>57</v>
      </c>
      <c r="X30" s="81" t="s">
        <v>31</v>
      </c>
      <c r="Y30" s="81">
        <v>1500</v>
      </c>
      <c r="Z30" s="81">
        <v>5559</v>
      </c>
      <c r="AA30" s="82">
        <v>0.8314</v>
      </c>
      <c r="AB30" s="83">
        <v>0.8819104362703165</v>
      </c>
      <c r="AD30" s="63">
        <v>55</v>
      </c>
      <c r="AE30" s="261" t="s">
        <v>31</v>
      </c>
      <c r="AF30" s="261">
        <v>1500</v>
      </c>
      <c r="AG30" s="261">
        <v>3991</v>
      </c>
      <c r="AH30" s="262">
        <v>0.7624</v>
      </c>
      <c r="AI30" s="263">
        <v>0.8587870069605568</v>
      </c>
      <c r="AK30" s="80">
        <v>71</v>
      </c>
      <c r="AL30" s="209" t="s">
        <v>31</v>
      </c>
      <c r="AM30" s="209">
        <v>1500</v>
      </c>
      <c r="AN30" s="209">
        <v>4206</v>
      </c>
      <c r="AO30" s="210">
        <v>0.7083</v>
      </c>
      <c r="AP30" s="211">
        <v>0.8052967889908258</v>
      </c>
      <c r="AQ30" s="176"/>
      <c r="AR30" s="91">
        <v>70</v>
      </c>
      <c r="AS30" s="92" t="s">
        <v>31</v>
      </c>
      <c r="AT30" s="92">
        <v>1500</v>
      </c>
      <c r="AU30" s="92">
        <v>4911</v>
      </c>
      <c r="AV30" s="93">
        <v>0.6706</v>
      </c>
      <c r="AW30" s="94">
        <v>0.7741378200919238</v>
      </c>
      <c r="AX30" s="176"/>
      <c r="AY30" s="63">
        <v>67</v>
      </c>
      <c r="AZ30" s="261" t="s">
        <v>31</v>
      </c>
      <c r="BA30" s="261">
        <v>1500</v>
      </c>
      <c r="BB30" s="261">
        <v>4407</v>
      </c>
      <c r="BC30" s="262">
        <v>0.7096</v>
      </c>
      <c r="BD30" s="263">
        <v>0.8123066312997347</v>
      </c>
      <c r="BE30" s="176"/>
      <c r="BF30" s="99">
        <v>70</v>
      </c>
      <c r="BG30" s="100" t="s">
        <v>31</v>
      </c>
      <c r="BH30" s="100">
        <v>1500</v>
      </c>
      <c r="BI30" s="100">
        <v>4551</v>
      </c>
      <c r="BJ30" s="101">
        <v>0.6981</v>
      </c>
      <c r="BK30" s="102">
        <v>0.7857387417218543</v>
      </c>
      <c r="BL30" s="16"/>
      <c r="BM30" s="198">
        <v>68</v>
      </c>
      <c r="BN30" s="199" t="s">
        <v>31</v>
      </c>
      <c r="BO30" s="199">
        <v>1500</v>
      </c>
      <c r="BP30" s="199">
        <v>3333</v>
      </c>
      <c r="BQ30" s="200">
        <v>0.7101</v>
      </c>
      <c r="BR30" s="201">
        <v>0.797</v>
      </c>
    </row>
    <row r="31" spans="2:70" ht="15.75">
      <c r="B31" s="353">
        <v>1</v>
      </c>
      <c r="C31" s="81" t="s">
        <v>0</v>
      </c>
      <c r="D31" s="81">
        <v>700</v>
      </c>
      <c r="E31" s="81">
        <v>2096</v>
      </c>
      <c r="F31" s="82">
        <v>1</v>
      </c>
      <c r="G31" s="83">
        <v>1</v>
      </c>
      <c r="I31" s="327">
        <v>1</v>
      </c>
      <c r="J31" s="330" t="s">
        <v>0</v>
      </c>
      <c r="K31" s="330">
        <v>700</v>
      </c>
      <c r="L31" s="330">
        <v>2230</v>
      </c>
      <c r="M31" s="329">
        <v>1</v>
      </c>
      <c r="N31" s="328">
        <v>1</v>
      </c>
      <c r="P31" s="80">
        <v>1</v>
      </c>
      <c r="Q31" s="81" t="s">
        <v>0</v>
      </c>
      <c r="R31" s="81">
        <v>700</v>
      </c>
      <c r="S31" s="81">
        <v>2108</v>
      </c>
      <c r="T31" s="82">
        <v>1</v>
      </c>
      <c r="U31" s="83">
        <v>1</v>
      </c>
      <c r="W31" s="80">
        <v>1</v>
      </c>
      <c r="X31" s="81" t="s">
        <v>0</v>
      </c>
      <c r="Y31" s="81">
        <v>700</v>
      </c>
      <c r="Z31" s="81">
        <v>2449</v>
      </c>
      <c r="AA31" s="82">
        <v>1</v>
      </c>
      <c r="AB31" s="83">
        <v>1</v>
      </c>
      <c r="AD31" s="63">
        <v>1</v>
      </c>
      <c r="AE31" s="261" t="s">
        <v>0</v>
      </c>
      <c r="AF31" s="261">
        <v>700</v>
      </c>
      <c r="AG31" s="261">
        <v>2317</v>
      </c>
      <c r="AH31" s="262">
        <v>1</v>
      </c>
      <c r="AI31" s="263">
        <v>1</v>
      </c>
      <c r="AK31" s="80">
        <v>1</v>
      </c>
      <c r="AL31" s="209" t="s">
        <v>0</v>
      </c>
      <c r="AM31" s="209">
        <v>700</v>
      </c>
      <c r="AN31" s="209">
        <v>2380</v>
      </c>
      <c r="AO31" s="210">
        <v>1</v>
      </c>
      <c r="AP31" s="211">
        <v>1</v>
      </c>
      <c r="AQ31" s="176"/>
      <c r="AR31" s="80">
        <v>1</v>
      </c>
      <c r="AS31" s="81" t="s">
        <v>0</v>
      </c>
      <c r="AT31" s="81">
        <v>700</v>
      </c>
      <c r="AU31" s="81">
        <v>2191</v>
      </c>
      <c r="AV31" s="82">
        <v>1</v>
      </c>
      <c r="AW31" s="83">
        <v>1</v>
      </c>
      <c r="AX31" s="176"/>
      <c r="AY31" s="107">
        <v>1</v>
      </c>
      <c r="AZ31" s="261" t="s">
        <v>0</v>
      </c>
      <c r="BA31" s="261">
        <v>700</v>
      </c>
      <c r="BB31" s="261">
        <v>3651</v>
      </c>
      <c r="BC31" s="262">
        <v>1</v>
      </c>
      <c r="BD31" s="263">
        <v>1</v>
      </c>
      <c r="BE31" s="176"/>
      <c r="BF31" s="107">
        <v>1</v>
      </c>
      <c r="BG31" s="69" t="s">
        <v>0</v>
      </c>
      <c r="BH31" s="69">
        <v>700</v>
      </c>
      <c r="BI31" s="69">
        <v>4736</v>
      </c>
      <c r="BJ31" s="70">
        <v>1</v>
      </c>
      <c r="BK31" s="71">
        <v>1</v>
      </c>
      <c r="BL31" s="16"/>
      <c r="BM31" s="107">
        <v>1</v>
      </c>
      <c r="BN31" s="191" t="s">
        <v>0</v>
      </c>
      <c r="BO31" s="191">
        <v>700</v>
      </c>
      <c r="BP31" s="191">
        <v>2021</v>
      </c>
      <c r="BQ31" s="192">
        <v>1</v>
      </c>
      <c r="BR31" s="193">
        <v>1</v>
      </c>
    </row>
    <row r="32" spans="2:70" ht="15.75">
      <c r="B32" s="353">
        <v>23</v>
      </c>
      <c r="C32" s="81" t="s">
        <v>102</v>
      </c>
      <c r="D32" s="81">
        <v>400</v>
      </c>
      <c r="E32" s="81">
        <v>635</v>
      </c>
      <c r="F32" s="82">
        <v>0.9802</v>
      </c>
      <c r="G32" s="83">
        <v>0.9901</v>
      </c>
      <c r="I32" s="327">
        <v>27</v>
      </c>
      <c r="J32" s="330" t="s">
        <v>102</v>
      </c>
      <c r="K32" s="330">
        <v>400</v>
      </c>
      <c r="L32" s="330">
        <v>611</v>
      </c>
      <c r="M32" s="329">
        <v>0.9688</v>
      </c>
      <c r="N32" s="328">
        <v>0.9821386934673366</v>
      </c>
      <c r="P32" s="80">
        <v>23</v>
      </c>
      <c r="Q32" s="81" t="s">
        <v>102</v>
      </c>
      <c r="R32" s="81">
        <v>400</v>
      </c>
      <c r="S32" s="81">
        <v>536</v>
      </c>
      <c r="T32" s="82">
        <v>0.9774</v>
      </c>
      <c r="U32" s="83">
        <v>0.9887</v>
      </c>
      <c r="W32" s="80">
        <v>24</v>
      </c>
      <c r="X32" s="81" t="s">
        <v>102</v>
      </c>
      <c r="Y32" s="81">
        <v>400</v>
      </c>
      <c r="Z32" s="81">
        <v>552</v>
      </c>
      <c r="AA32" s="82">
        <v>0.977</v>
      </c>
      <c r="AB32" s="83">
        <v>0.9840357142857143</v>
      </c>
      <c r="AD32" s="63">
        <v>26</v>
      </c>
      <c r="AE32" s="261" t="s">
        <v>102</v>
      </c>
      <c r="AF32" s="261">
        <v>400</v>
      </c>
      <c r="AG32" s="261">
        <v>539</v>
      </c>
      <c r="AH32" s="262">
        <v>0.9537</v>
      </c>
      <c r="AI32" s="263">
        <v>0.97685</v>
      </c>
      <c r="AK32" s="80">
        <v>12</v>
      </c>
      <c r="AL32" s="209" t="s">
        <v>102</v>
      </c>
      <c r="AM32" s="209">
        <v>400</v>
      </c>
      <c r="AN32" s="209">
        <v>606</v>
      </c>
      <c r="AO32" s="210">
        <v>0.9899</v>
      </c>
      <c r="AP32" s="211">
        <v>0.9932454545454545</v>
      </c>
      <c r="AQ32" s="176"/>
      <c r="AR32" s="80">
        <v>12</v>
      </c>
      <c r="AS32" s="81" t="s">
        <v>102</v>
      </c>
      <c r="AT32" s="81">
        <v>400</v>
      </c>
      <c r="AU32" s="81">
        <v>659</v>
      </c>
      <c r="AV32" s="82">
        <v>0.9836</v>
      </c>
      <c r="AW32" s="83">
        <v>0.990495652173913</v>
      </c>
      <c r="AX32" s="176"/>
      <c r="AY32" s="63">
        <v>18</v>
      </c>
      <c r="AZ32" s="261" t="s">
        <v>102</v>
      </c>
      <c r="BA32" s="261">
        <v>400</v>
      </c>
      <c r="BB32" s="261">
        <v>473</v>
      </c>
      <c r="BC32" s="262">
        <v>0.9625</v>
      </c>
      <c r="BD32" s="263">
        <v>0.98125</v>
      </c>
      <c r="BE32" s="176"/>
      <c r="BF32" s="68">
        <v>19</v>
      </c>
      <c r="BG32" s="69" t="s">
        <v>102</v>
      </c>
      <c r="BH32" s="69">
        <v>400</v>
      </c>
      <c r="BI32" s="69">
        <v>713</v>
      </c>
      <c r="BJ32" s="70">
        <v>0.9519</v>
      </c>
      <c r="BK32" s="71">
        <v>0.972825</v>
      </c>
      <c r="BL32" s="16"/>
      <c r="BM32" s="107">
        <v>15</v>
      </c>
      <c r="BN32" s="191" t="s">
        <v>102</v>
      </c>
      <c r="BO32" s="191">
        <v>400</v>
      </c>
      <c r="BP32" s="191">
        <v>418</v>
      </c>
      <c r="BQ32" s="192">
        <v>0.9832</v>
      </c>
      <c r="BR32" s="193">
        <v>0.9866</v>
      </c>
    </row>
    <row r="33" spans="2:70" ht="15.75">
      <c r="B33" s="353">
        <v>5</v>
      </c>
      <c r="C33" s="81" t="s">
        <v>77</v>
      </c>
      <c r="D33" s="81">
        <v>700</v>
      </c>
      <c r="E33" s="81">
        <v>2448</v>
      </c>
      <c r="F33" s="82">
        <v>0.9981</v>
      </c>
      <c r="G33" s="83">
        <v>0.9987117812852311</v>
      </c>
      <c r="I33" s="327">
        <v>2</v>
      </c>
      <c r="J33" s="330" t="s">
        <v>77</v>
      </c>
      <c r="K33" s="330">
        <v>700</v>
      </c>
      <c r="L33" s="330">
        <v>2100</v>
      </c>
      <c r="M33" s="329">
        <v>0.9992</v>
      </c>
      <c r="N33" s="328">
        <v>0.9996</v>
      </c>
      <c r="P33" s="80">
        <v>3</v>
      </c>
      <c r="Q33" s="81" t="s">
        <v>77</v>
      </c>
      <c r="R33" s="81">
        <v>700</v>
      </c>
      <c r="S33" s="81">
        <v>2474</v>
      </c>
      <c r="T33" s="82">
        <v>0.9992</v>
      </c>
      <c r="U33" s="83">
        <v>0.9996</v>
      </c>
      <c r="W33" s="80">
        <v>2</v>
      </c>
      <c r="X33" s="81" t="s">
        <v>77</v>
      </c>
      <c r="Y33" s="81">
        <v>700</v>
      </c>
      <c r="Z33" s="81">
        <v>2689</v>
      </c>
      <c r="AA33" s="82">
        <v>0.9993</v>
      </c>
      <c r="AB33" s="83">
        <v>0.9996499999999999</v>
      </c>
      <c r="AD33" s="63">
        <v>3</v>
      </c>
      <c r="AE33" s="261" t="s">
        <v>77</v>
      </c>
      <c r="AF33" s="261">
        <v>700</v>
      </c>
      <c r="AG33" s="261">
        <v>2341</v>
      </c>
      <c r="AH33" s="262">
        <v>0.9984</v>
      </c>
      <c r="AI33" s="263">
        <v>0.9992</v>
      </c>
      <c r="AK33" s="80">
        <v>8</v>
      </c>
      <c r="AL33" s="209" t="s">
        <v>77</v>
      </c>
      <c r="AM33" s="209">
        <v>700</v>
      </c>
      <c r="AN33" s="209">
        <v>2332</v>
      </c>
      <c r="AO33" s="210">
        <v>0.9945</v>
      </c>
      <c r="AP33" s="211">
        <v>0.9970617942283564</v>
      </c>
      <c r="AQ33" s="176"/>
      <c r="AR33" s="80">
        <v>8</v>
      </c>
      <c r="AS33" s="81" t="s">
        <v>77</v>
      </c>
      <c r="AT33" s="81">
        <v>700</v>
      </c>
      <c r="AU33" s="81">
        <v>2353</v>
      </c>
      <c r="AV33" s="82">
        <v>0.989</v>
      </c>
      <c r="AW33" s="83">
        <v>0.9941126533247256</v>
      </c>
      <c r="AX33" s="176"/>
      <c r="AY33" s="63">
        <v>7</v>
      </c>
      <c r="AZ33" s="261" t="s">
        <v>77</v>
      </c>
      <c r="BA33" s="261">
        <v>700</v>
      </c>
      <c r="BB33" s="261">
        <v>2000</v>
      </c>
      <c r="BC33" s="262">
        <v>0.9948</v>
      </c>
      <c r="BD33" s="263">
        <v>0.9974000000000001</v>
      </c>
      <c r="BE33" s="176"/>
      <c r="BF33" s="68">
        <v>8</v>
      </c>
      <c r="BG33" s="69" t="s">
        <v>77</v>
      </c>
      <c r="BH33" s="69">
        <v>700</v>
      </c>
      <c r="BI33" s="69">
        <v>2593</v>
      </c>
      <c r="BJ33" s="70">
        <v>0.9948</v>
      </c>
      <c r="BK33" s="71">
        <v>0.9974000000000001</v>
      </c>
      <c r="BL33" s="16"/>
      <c r="BM33" s="107">
        <v>9</v>
      </c>
      <c r="BN33" s="191" t="s">
        <v>77</v>
      </c>
      <c r="BO33" s="191">
        <v>700</v>
      </c>
      <c r="BP33" s="191">
        <v>1956</v>
      </c>
      <c r="BQ33" s="192">
        <v>0.9927</v>
      </c>
      <c r="BR33" s="193">
        <v>0.9956</v>
      </c>
    </row>
    <row r="34" spans="2:70" ht="15.75">
      <c r="B34" s="353">
        <v>20</v>
      </c>
      <c r="C34" s="81" t="s">
        <v>107</v>
      </c>
      <c r="D34" s="81">
        <v>400</v>
      </c>
      <c r="E34" s="81">
        <v>784</v>
      </c>
      <c r="F34" s="82">
        <v>0.9863</v>
      </c>
      <c r="G34" s="83">
        <v>0.992088053097345</v>
      </c>
      <c r="I34" s="327">
        <v>28</v>
      </c>
      <c r="J34" s="330" t="s">
        <v>107</v>
      </c>
      <c r="K34" s="330">
        <v>400</v>
      </c>
      <c r="L34" s="330">
        <v>673</v>
      </c>
      <c r="M34" s="329">
        <v>0.9639</v>
      </c>
      <c r="N34" s="328">
        <v>0.9799455456570156</v>
      </c>
      <c r="P34" s="80">
        <v>29</v>
      </c>
      <c r="Q34" s="81" t="s">
        <v>107</v>
      </c>
      <c r="R34" s="81">
        <v>400</v>
      </c>
      <c r="S34" s="81">
        <v>464</v>
      </c>
      <c r="T34" s="82">
        <v>0.9682</v>
      </c>
      <c r="U34" s="83">
        <v>0.983032384341637</v>
      </c>
      <c r="W34" s="80">
        <v>17</v>
      </c>
      <c r="X34" s="81" t="s">
        <v>107</v>
      </c>
      <c r="Y34" s="81">
        <v>400</v>
      </c>
      <c r="Z34" s="81">
        <v>482</v>
      </c>
      <c r="AA34" s="82">
        <v>0.984</v>
      </c>
      <c r="AB34" s="83">
        <v>0.992</v>
      </c>
      <c r="AD34" s="63">
        <v>23</v>
      </c>
      <c r="AE34" s="261" t="s">
        <v>107</v>
      </c>
      <c r="AF34" s="261">
        <v>400</v>
      </c>
      <c r="AG34" s="261">
        <v>381</v>
      </c>
      <c r="AH34" s="262">
        <v>0.9915</v>
      </c>
      <c r="AI34" s="263">
        <v>0.9862500000000001</v>
      </c>
      <c r="AK34" s="80">
        <v>17</v>
      </c>
      <c r="AL34" s="209" t="s">
        <v>107</v>
      </c>
      <c r="AM34" s="209">
        <v>400</v>
      </c>
      <c r="AN34" s="209">
        <v>440</v>
      </c>
      <c r="AO34" s="210">
        <v>0.9791</v>
      </c>
      <c r="AP34" s="211">
        <v>0.9885759740259741</v>
      </c>
      <c r="AQ34" s="176"/>
      <c r="AR34" s="80">
        <v>22</v>
      </c>
      <c r="AS34" s="81" t="s">
        <v>107</v>
      </c>
      <c r="AT34" s="81">
        <v>400</v>
      </c>
      <c r="AU34" s="81">
        <v>522</v>
      </c>
      <c r="AV34" s="82">
        <v>0.9615</v>
      </c>
      <c r="AW34" s="83">
        <v>0.9762989614243324</v>
      </c>
      <c r="AX34" s="176"/>
      <c r="AY34" s="63">
        <v>44</v>
      </c>
      <c r="AZ34" s="261" t="s">
        <v>107</v>
      </c>
      <c r="BA34" s="261">
        <v>400</v>
      </c>
      <c r="BB34" s="261">
        <v>346</v>
      </c>
      <c r="BC34" s="262">
        <v>0.9184</v>
      </c>
      <c r="BD34" s="263">
        <v>0.9212909090909092</v>
      </c>
      <c r="BE34" s="176"/>
      <c r="BF34" s="68">
        <v>41</v>
      </c>
      <c r="BG34" s="69" t="s">
        <v>107</v>
      </c>
      <c r="BH34" s="69">
        <v>400</v>
      </c>
      <c r="BI34" s="69">
        <v>530</v>
      </c>
      <c r="BJ34" s="70">
        <v>0.8547</v>
      </c>
      <c r="BK34" s="71">
        <v>0.9075583333333334</v>
      </c>
      <c r="BL34" s="16"/>
      <c r="BM34" s="107">
        <v>38</v>
      </c>
      <c r="BN34" s="191" t="s">
        <v>107</v>
      </c>
      <c r="BO34" s="191">
        <v>400</v>
      </c>
      <c r="BP34" s="191">
        <v>301</v>
      </c>
      <c r="BQ34" s="192">
        <v>0.9568</v>
      </c>
      <c r="BR34" s="193">
        <v>0.9218</v>
      </c>
    </row>
    <row r="35" spans="2:70" ht="15.75">
      <c r="B35" s="353">
        <v>69</v>
      </c>
      <c r="C35" s="81" t="s">
        <v>174</v>
      </c>
      <c r="D35" s="81">
        <v>1500</v>
      </c>
      <c r="E35" s="81">
        <v>1899</v>
      </c>
      <c r="F35" s="82">
        <v>0.7173</v>
      </c>
      <c r="G35" s="83">
        <v>0.8319725545675021</v>
      </c>
      <c r="I35" s="327">
        <v>59</v>
      </c>
      <c r="J35" s="504" t="s">
        <v>174</v>
      </c>
      <c r="K35" s="330">
        <v>1500</v>
      </c>
      <c r="L35" s="330">
        <v>1966</v>
      </c>
      <c r="M35" s="329">
        <v>0.7713</v>
      </c>
      <c r="N35" s="328">
        <v>0.8691664835164835</v>
      </c>
      <c r="P35" s="80">
        <v>61</v>
      </c>
      <c r="Q35" s="81" t="s">
        <v>174</v>
      </c>
      <c r="R35" s="81">
        <v>1500</v>
      </c>
      <c r="S35" s="81">
        <v>2070</v>
      </c>
      <c r="T35" s="82">
        <v>0.7651</v>
      </c>
      <c r="U35" s="83">
        <v>0.8654343106180665</v>
      </c>
      <c r="W35" s="80">
        <v>66</v>
      </c>
      <c r="X35" s="81" t="s">
        <v>174</v>
      </c>
      <c r="Y35" s="81">
        <v>1500</v>
      </c>
      <c r="Z35" s="81">
        <v>2406</v>
      </c>
      <c r="AA35" s="82">
        <v>0.6903</v>
      </c>
      <c r="AB35" s="83">
        <v>0.8105038050734312</v>
      </c>
      <c r="AD35" s="98">
        <v>74</v>
      </c>
      <c r="AE35" s="505" t="s">
        <v>174</v>
      </c>
      <c r="AF35" s="268">
        <v>1500</v>
      </c>
      <c r="AG35" s="268">
        <v>2046</v>
      </c>
      <c r="AH35" s="269">
        <v>0.4718</v>
      </c>
      <c r="AI35" s="270">
        <v>0.6588357798165138</v>
      </c>
      <c r="AK35" s="91">
        <v>80</v>
      </c>
      <c r="AL35" s="215" t="s">
        <v>174</v>
      </c>
      <c r="AM35" s="215">
        <v>1500</v>
      </c>
      <c r="AN35" s="215">
        <v>2390</v>
      </c>
      <c r="AO35" s="216">
        <v>0.5157</v>
      </c>
      <c r="AP35" s="217">
        <v>0.6777191255205235</v>
      </c>
      <c r="AQ35" s="176"/>
      <c r="AR35" s="91">
        <v>71</v>
      </c>
      <c r="AS35" s="92" t="s">
        <v>174</v>
      </c>
      <c r="AT35" s="92">
        <v>1500</v>
      </c>
      <c r="AU35" s="92">
        <v>2279</v>
      </c>
      <c r="AV35" s="93">
        <v>0.6464</v>
      </c>
      <c r="AW35" s="94">
        <v>0.759544537815126</v>
      </c>
      <c r="AX35" s="176"/>
      <c r="AY35" s="98">
        <v>76</v>
      </c>
      <c r="AZ35" s="302" t="s">
        <v>174</v>
      </c>
      <c r="BA35" s="268">
        <v>1500</v>
      </c>
      <c r="BB35" s="268">
        <v>1877</v>
      </c>
      <c r="BC35" s="269">
        <v>0.6107</v>
      </c>
      <c r="BD35" s="270">
        <v>0.7456561224489796</v>
      </c>
      <c r="BE35" s="176"/>
      <c r="BF35" s="99">
        <v>79</v>
      </c>
      <c r="BG35" s="100" t="s">
        <v>174</v>
      </c>
      <c r="BH35" s="100">
        <v>1500</v>
      </c>
      <c r="BI35" s="100">
        <v>1865</v>
      </c>
      <c r="BJ35" s="101">
        <v>0.5068</v>
      </c>
      <c r="BK35" s="102">
        <v>0.703597628458498</v>
      </c>
      <c r="BL35" s="16"/>
      <c r="BM35" s="198">
        <v>81</v>
      </c>
      <c r="BN35" s="199" t="s">
        <v>174</v>
      </c>
      <c r="BO35" s="199">
        <v>1500</v>
      </c>
      <c r="BP35" s="199">
        <v>1342</v>
      </c>
      <c r="BQ35" s="200">
        <v>0.3937</v>
      </c>
      <c r="BR35" s="201">
        <v>0.6011</v>
      </c>
    </row>
    <row r="36" spans="2:70" ht="15.75">
      <c r="B36" s="353">
        <v>35</v>
      </c>
      <c r="C36" s="81" t="s">
        <v>113</v>
      </c>
      <c r="D36" s="81">
        <v>700</v>
      </c>
      <c r="E36" s="81">
        <v>2425</v>
      </c>
      <c r="F36" s="82">
        <v>0.9604</v>
      </c>
      <c r="G36" s="83">
        <v>0.9771470827679782</v>
      </c>
      <c r="I36" s="327">
        <v>36</v>
      </c>
      <c r="J36" s="330" t="s">
        <v>113</v>
      </c>
      <c r="K36" s="330">
        <v>700</v>
      </c>
      <c r="L36" s="330">
        <v>2254</v>
      </c>
      <c r="M36" s="329">
        <v>0.9363</v>
      </c>
      <c r="N36" s="328">
        <v>0.9646593729799613</v>
      </c>
      <c r="P36" s="80">
        <v>51</v>
      </c>
      <c r="Q36" s="81" t="s">
        <v>113</v>
      </c>
      <c r="R36" s="81">
        <v>700</v>
      </c>
      <c r="S36" s="81">
        <v>2132</v>
      </c>
      <c r="T36" s="82">
        <v>0.8956</v>
      </c>
      <c r="U36" s="83">
        <v>0.9423848375451263</v>
      </c>
      <c r="W36" s="80">
        <v>25</v>
      </c>
      <c r="X36" s="81" t="s">
        <v>113</v>
      </c>
      <c r="Y36" s="81">
        <v>700</v>
      </c>
      <c r="Z36" s="81">
        <v>2226</v>
      </c>
      <c r="AA36" s="82">
        <v>0.9703</v>
      </c>
      <c r="AB36" s="83">
        <v>0.983245909732017</v>
      </c>
      <c r="AD36" s="63">
        <v>43</v>
      </c>
      <c r="AE36" s="261" t="s">
        <v>113</v>
      </c>
      <c r="AF36" s="261">
        <v>700</v>
      </c>
      <c r="AG36" s="261">
        <v>4039</v>
      </c>
      <c r="AH36" s="262">
        <v>0.8677</v>
      </c>
      <c r="AI36" s="263">
        <v>0.9228844827586207</v>
      </c>
      <c r="AK36" s="91">
        <v>72</v>
      </c>
      <c r="AL36" s="215" t="s">
        <v>113</v>
      </c>
      <c r="AM36" s="215">
        <v>700</v>
      </c>
      <c r="AN36" s="215">
        <v>3028</v>
      </c>
      <c r="AO36" s="216">
        <v>0.6795</v>
      </c>
      <c r="AP36" s="217">
        <v>0.7964967652495378</v>
      </c>
      <c r="AQ36" s="176"/>
      <c r="AR36" s="80">
        <v>51</v>
      </c>
      <c r="AS36" s="81" t="s">
        <v>113</v>
      </c>
      <c r="AT36" s="81">
        <v>700</v>
      </c>
      <c r="AU36" s="81">
        <v>3196</v>
      </c>
      <c r="AV36" s="82">
        <v>0.8522</v>
      </c>
      <c r="AW36" s="83">
        <v>0.9010110320284697</v>
      </c>
      <c r="AX36" s="176"/>
      <c r="AY36" s="63">
        <v>31</v>
      </c>
      <c r="AZ36" s="261" t="s">
        <v>113</v>
      </c>
      <c r="BA36" s="261">
        <v>700</v>
      </c>
      <c r="BB36" s="261">
        <v>1932</v>
      </c>
      <c r="BC36" s="262">
        <v>0.9195</v>
      </c>
      <c r="BD36" s="263">
        <v>0.9539973633748802</v>
      </c>
      <c r="BE36" s="176"/>
      <c r="BF36" s="68">
        <v>25</v>
      </c>
      <c r="BG36" s="69" t="s">
        <v>113</v>
      </c>
      <c r="BH36" s="69">
        <v>700</v>
      </c>
      <c r="BI36" s="69">
        <v>2332</v>
      </c>
      <c r="BJ36" s="70">
        <v>0.9376</v>
      </c>
      <c r="BK36" s="71">
        <v>0.9628467753366408</v>
      </c>
      <c r="BL36" s="16"/>
      <c r="BM36" s="107">
        <v>27</v>
      </c>
      <c r="BN36" s="191" t="s">
        <v>113</v>
      </c>
      <c r="BO36" s="191">
        <v>700</v>
      </c>
      <c r="BP36" s="191">
        <v>1773</v>
      </c>
      <c r="BQ36" s="192">
        <v>0.9022</v>
      </c>
      <c r="BR36" s="193">
        <v>0.9492</v>
      </c>
    </row>
    <row r="37" spans="2:70" ht="15.75">
      <c r="B37" s="356">
        <v>76</v>
      </c>
      <c r="C37" s="92" t="s">
        <v>86</v>
      </c>
      <c r="D37" s="92">
        <v>1800</v>
      </c>
      <c r="E37" s="92">
        <v>327</v>
      </c>
      <c r="F37" s="93">
        <v>0.8801</v>
      </c>
      <c r="G37" s="94">
        <v>0.7646442028985507</v>
      </c>
      <c r="I37" s="323">
        <v>71</v>
      </c>
      <c r="J37" s="324" t="s">
        <v>86</v>
      </c>
      <c r="K37" s="324">
        <v>1800</v>
      </c>
      <c r="L37" s="324">
        <v>236</v>
      </c>
      <c r="M37" s="325">
        <v>0.904</v>
      </c>
      <c r="N37" s="326">
        <v>0.7684924924924925</v>
      </c>
      <c r="P37" s="91">
        <v>74</v>
      </c>
      <c r="Q37" s="92" t="s">
        <v>86</v>
      </c>
      <c r="R37" s="92">
        <v>1800</v>
      </c>
      <c r="S37" s="92">
        <v>245</v>
      </c>
      <c r="T37" s="93">
        <v>0.8962</v>
      </c>
      <c r="U37" s="94">
        <v>0.7753222222222222</v>
      </c>
      <c r="W37" s="91">
        <v>67</v>
      </c>
      <c r="X37" s="92" t="s">
        <v>86</v>
      </c>
      <c r="Y37" s="92">
        <v>1800</v>
      </c>
      <c r="Z37" s="92">
        <v>125</v>
      </c>
      <c r="AA37" s="93">
        <v>0.95</v>
      </c>
      <c r="AB37" s="94">
        <v>0.7888888888888889</v>
      </c>
      <c r="AD37" s="98">
        <v>70</v>
      </c>
      <c r="AE37" s="268" t="s">
        <v>86</v>
      </c>
      <c r="AF37" s="268">
        <v>1800</v>
      </c>
      <c r="AG37" s="268">
        <v>100</v>
      </c>
      <c r="AH37" s="269">
        <v>0.9038</v>
      </c>
      <c r="AI37" s="270">
        <v>0.7582492063492063</v>
      </c>
      <c r="AK37" s="91">
        <v>75</v>
      </c>
      <c r="AL37" s="215" t="s">
        <v>86</v>
      </c>
      <c r="AM37" s="215">
        <v>1800</v>
      </c>
      <c r="AN37" s="215">
        <v>58</v>
      </c>
      <c r="AO37" s="216">
        <v>0.9595</v>
      </c>
      <c r="AP37" s="217">
        <v>0.7728611111111111</v>
      </c>
      <c r="AQ37" s="176"/>
      <c r="AR37" s="91">
        <v>73</v>
      </c>
      <c r="AS37" s="92" t="s">
        <v>86</v>
      </c>
      <c r="AT37" s="92">
        <v>1800</v>
      </c>
      <c r="AU37" s="92">
        <v>67</v>
      </c>
      <c r="AV37" s="93">
        <v>0.9</v>
      </c>
      <c r="AW37" s="94">
        <v>0.7515620915032679</v>
      </c>
      <c r="AX37" s="176"/>
      <c r="AY37" s="98">
        <v>74</v>
      </c>
      <c r="AZ37" s="268" t="s">
        <v>86</v>
      </c>
      <c r="BA37" s="268">
        <v>1800</v>
      </c>
      <c r="BB37" s="268">
        <v>74</v>
      </c>
      <c r="BC37" s="269">
        <v>0.918</v>
      </c>
      <c r="BD37" s="270">
        <v>0.7522222222222222</v>
      </c>
      <c r="BE37" s="176"/>
      <c r="BF37" s="68">
        <v>68</v>
      </c>
      <c r="BG37" s="69" t="s">
        <v>86</v>
      </c>
      <c r="BH37" s="69">
        <v>1800</v>
      </c>
      <c r="BI37" s="69">
        <v>74</v>
      </c>
      <c r="BJ37" s="70">
        <v>0.9896</v>
      </c>
      <c r="BK37" s="71">
        <v>0.8030222222222223</v>
      </c>
      <c r="BL37" s="16"/>
      <c r="BM37" s="198">
        <v>73</v>
      </c>
      <c r="BN37" s="199" t="s">
        <v>86</v>
      </c>
      <c r="BO37" s="199">
        <v>1800</v>
      </c>
      <c r="BP37" s="199">
        <v>93</v>
      </c>
      <c r="BQ37" s="200">
        <v>0.9109</v>
      </c>
      <c r="BR37" s="201">
        <v>0.7658</v>
      </c>
    </row>
    <row r="38" spans="2:70" ht="15.75">
      <c r="B38" s="353">
        <v>39</v>
      </c>
      <c r="C38" s="81" t="s">
        <v>27</v>
      </c>
      <c r="D38" s="81">
        <v>400</v>
      </c>
      <c r="E38" s="81">
        <v>430</v>
      </c>
      <c r="F38" s="82">
        <v>0.9209</v>
      </c>
      <c r="G38" s="83">
        <v>0.954590625</v>
      </c>
      <c r="I38" s="327">
        <v>44</v>
      </c>
      <c r="J38" s="330" t="s">
        <v>27</v>
      </c>
      <c r="K38" s="330">
        <v>400</v>
      </c>
      <c r="L38" s="330">
        <v>455</v>
      </c>
      <c r="M38" s="329">
        <v>0.9064</v>
      </c>
      <c r="N38" s="328">
        <v>0.9482495049504951</v>
      </c>
      <c r="P38" s="80">
        <v>41</v>
      </c>
      <c r="Q38" s="81" t="s">
        <v>27</v>
      </c>
      <c r="R38" s="81">
        <v>400</v>
      </c>
      <c r="S38" s="81">
        <v>523</v>
      </c>
      <c r="T38" s="82">
        <v>0.9415</v>
      </c>
      <c r="U38" s="83">
        <v>0.9596798892988929</v>
      </c>
      <c r="W38" s="80">
        <v>46</v>
      </c>
      <c r="X38" s="81" t="s">
        <v>27</v>
      </c>
      <c r="Y38" s="81">
        <v>400</v>
      </c>
      <c r="Z38" s="81">
        <v>639</v>
      </c>
      <c r="AA38" s="82">
        <v>0.8721</v>
      </c>
      <c r="AB38" s="83">
        <v>0.9292703389830508</v>
      </c>
      <c r="AD38" s="63">
        <v>39</v>
      </c>
      <c r="AE38" s="261" t="s">
        <v>27</v>
      </c>
      <c r="AF38" s="261">
        <v>400</v>
      </c>
      <c r="AG38" s="261">
        <v>415</v>
      </c>
      <c r="AH38" s="262">
        <v>0.9331</v>
      </c>
      <c r="AI38" s="263">
        <v>0.95055</v>
      </c>
      <c r="AK38" s="80">
        <v>58</v>
      </c>
      <c r="AL38" s="209" t="s">
        <v>27</v>
      </c>
      <c r="AM38" s="209">
        <v>400</v>
      </c>
      <c r="AN38" s="209">
        <v>544</v>
      </c>
      <c r="AO38" s="210">
        <v>0.758</v>
      </c>
      <c r="AP38" s="211">
        <v>0.8695172413793104</v>
      </c>
      <c r="AQ38" s="176"/>
      <c r="AR38" s="80">
        <v>64</v>
      </c>
      <c r="AS38" s="81" t="s">
        <v>27</v>
      </c>
      <c r="AT38" s="81">
        <v>400</v>
      </c>
      <c r="AU38" s="81">
        <v>621</v>
      </c>
      <c r="AV38" s="82">
        <v>0.6611</v>
      </c>
      <c r="AW38" s="83">
        <v>0.8298092592592593</v>
      </c>
      <c r="AX38" s="176"/>
      <c r="AY38" s="63">
        <v>37</v>
      </c>
      <c r="AZ38" s="261" t="s">
        <v>27</v>
      </c>
      <c r="BA38" s="261">
        <v>400</v>
      </c>
      <c r="BB38" s="261">
        <v>619</v>
      </c>
      <c r="BC38" s="262">
        <v>0.8973</v>
      </c>
      <c r="BD38" s="263">
        <v>0.9408913793103448</v>
      </c>
      <c r="BE38" s="176"/>
      <c r="BF38" s="68">
        <v>64</v>
      </c>
      <c r="BG38" s="69" t="s">
        <v>27</v>
      </c>
      <c r="BH38" s="69">
        <v>400</v>
      </c>
      <c r="BI38" s="69">
        <v>637</v>
      </c>
      <c r="BJ38" s="70">
        <v>0.7191</v>
      </c>
      <c r="BK38" s="71">
        <v>0.8267198113207548</v>
      </c>
      <c r="BL38" s="16"/>
      <c r="BM38" s="198">
        <v>78</v>
      </c>
      <c r="BN38" s="199" t="s">
        <v>27</v>
      </c>
      <c r="BO38" s="199">
        <v>400</v>
      </c>
      <c r="BP38" s="199">
        <v>327</v>
      </c>
      <c r="BQ38" s="200">
        <v>0.4488</v>
      </c>
      <c r="BR38" s="201">
        <v>0.6799</v>
      </c>
    </row>
    <row r="39" spans="2:70" ht="15.75">
      <c r="B39" s="353">
        <v>11</v>
      </c>
      <c r="C39" s="81" t="s">
        <v>33</v>
      </c>
      <c r="D39" s="81">
        <v>400</v>
      </c>
      <c r="E39" s="81">
        <v>686</v>
      </c>
      <c r="F39" s="82">
        <v>0.9944</v>
      </c>
      <c r="G39" s="83">
        <v>0.9972</v>
      </c>
      <c r="I39" s="327">
        <v>20</v>
      </c>
      <c r="J39" s="330" t="s">
        <v>33</v>
      </c>
      <c r="K39" s="330">
        <v>400</v>
      </c>
      <c r="L39" s="330">
        <v>652</v>
      </c>
      <c r="M39" s="329">
        <v>0.9886</v>
      </c>
      <c r="N39" s="328">
        <v>0.9930603305785124</v>
      </c>
      <c r="P39" s="80">
        <v>16</v>
      </c>
      <c r="Q39" s="81" t="s">
        <v>33</v>
      </c>
      <c r="R39" s="81">
        <v>400</v>
      </c>
      <c r="S39" s="81">
        <v>665</v>
      </c>
      <c r="T39" s="82">
        <v>0.9903</v>
      </c>
      <c r="U39" s="83">
        <v>0.99515</v>
      </c>
      <c r="W39" s="80">
        <v>1</v>
      </c>
      <c r="X39" s="81" t="s">
        <v>33</v>
      </c>
      <c r="Y39" s="81">
        <v>400</v>
      </c>
      <c r="Z39" s="81">
        <v>680</v>
      </c>
      <c r="AA39" s="82">
        <v>1</v>
      </c>
      <c r="AB39" s="83">
        <v>1</v>
      </c>
      <c r="AD39" s="63">
        <v>12</v>
      </c>
      <c r="AE39" s="261" t="s">
        <v>33</v>
      </c>
      <c r="AF39" s="261">
        <v>400</v>
      </c>
      <c r="AG39" s="261">
        <v>558</v>
      </c>
      <c r="AH39" s="262">
        <v>0.9927</v>
      </c>
      <c r="AI39" s="263">
        <v>0.9954676470588235</v>
      </c>
      <c r="AK39" s="80">
        <v>25</v>
      </c>
      <c r="AL39" s="209" t="s">
        <v>33</v>
      </c>
      <c r="AM39" s="209">
        <v>400</v>
      </c>
      <c r="AN39" s="209">
        <v>677</v>
      </c>
      <c r="AO39" s="210">
        <v>0.9612</v>
      </c>
      <c r="AP39" s="211">
        <v>0.9783981651376147</v>
      </c>
      <c r="AQ39" s="176"/>
      <c r="AR39" s="80">
        <v>15</v>
      </c>
      <c r="AS39" s="81" t="s">
        <v>33</v>
      </c>
      <c r="AT39" s="81">
        <v>400</v>
      </c>
      <c r="AU39" s="81">
        <v>677</v>
      </c>
      <c r="AV39" s="82">
        <v>0.9767</v>
      </c>
      <c r="AW39" s="83">
        <v>0.9858960122699387</v>
      </c>
      <c r="AX39" s="176"/>
      <c r="AY39" s="63">
        <v>23</v>
      </c>
      <c r="AZ39" s="261" t="s">
        <v>33</v>
      </c>
      <c r="BA39" s="261">
        <v>400</v>
      </c>
      <c r="BB39" s="261">
        <v>560</v>
      </c>
      <c r="BC39" s="262">
        <v>0.9319</v>
      </c>
      <c r="BD39" s="263">
        <v>0.9636540816326531</v>
      </c>
      <c r="BE39" s="176"/>
      <c r="BF39" s="68">
        <v>21</v>
      </c>
      <c r="BG39" s="69" t="s">
        <v>33</v>
      </c>
      <c r="BH39" s="69">
        <v>400</v>
      </c>
      <c r="BI39" s="69">
        <v>705</v>
      </c>
      <c r="BJ39" s="70">
        <v>0.9433</v>
      </c>
      <c r="BK39" s="71">
        <v>0.9696806345733042</v>
      </c>
      <c r="BL39" s="16"/>
      <c r="BM39" s="107">
        <v>22</v>
      </c>
      <c r="BN39" s="191" t="s">
        <v>33</v>
      </c>
      <c r="BO39" s="191">
        <v>400</v>
      </c>
      <c r="BP39" s="191">
        <v>705</v>
      </c>
      <c r="BQ39" s="192">
        <v>0.9475</v>
      </c>
      <c r="BR39" s="193">
        <v>0.972</v>
      </c>
    </row>
    <row r="40" spans="2:70" ht="15.75">
      <c r="B40" s="353">
        <v>3</v>
      </c>
      <c r="C40" s="81" t="s">
        <v>16</v>
      </c>
      <c r="D40" s="81">
        <v>400</v>
      </c>
      <c r="E40" s="81">
        <v>1052</v>
      </c>
      <c r="F40" s="82">
        <v>0.9991</v>
      </c>
      <c r="G40" s="83">
        <v>0.9991850364963504</v>
      </c>
      <c r="I40" s="327">
        <v>11</v>
      </c>
      <c r="J40" s="330" t="s">
        <v>16</v>
      </c>
      <c r="K40" s="330">
        <v>400</v>
      </c>
      <c r="L40" s="330">
        <v>1234</v>
      </c>
      <c r="M40" s="329">
        <v>0.997</v>
      </c>
      <c r="N40" s="328">
        <v>0.998176724137931</v>
      </c>
      <c r="P40" s="80">
        <v>1</v>
      </c>
      <c r="Q40" s="81" t="s">
        <v>16</v>
      </c>
      <c r="R40" s="81">
        <v>400</v>
      </c>
      <c r="S40" s="81">
        <v>687</v>
      </c>
      <c r="T40" s="82">
        <v>1</v>
      </c>
      <c r="U40" s="83">
        <v>1</v>
      </c>
      <c r="W40" s="80">
        <v>1</v>
      </c>
      <c r="X40" s="81" t="s">
        <v>16</v>
      </c>
      <c r="Y40" s="81">
        <v>400</v>
      </c>
      <c r="Z40" s="81">
        <v>1164</v>
      </c>
      <c r="AA40" s="82">
        <v>1</v>
      </c>
      <c r="AB40" s="83">
        <v>1</v>
      </c>
      <c r="AD40" s="63">
        <v>1</v>
      </c>
      <c r="AE40" s="261" t="s">
        <v>16</v>
      </c>
      <c r="AF40" s="261">
        <v>400</v>
      </c>
      <c r="AG40" s="261">
        <v>1137</v>
      </c>
      <c r="AH40" s="262">
        <v>1</v>
      </c>
      <c r="AI40" s="263">
        <v>1</v>
      </c>
      <c r="AK40" s="80">
        <v>6</v>
      </c>
      <c r="AL40" s="209" t="s">
        <v>16</v>
      </c>
      <c r="AM40" s="209">
        <v>400</v>
      </c>
      <c r="AN40" s="209">
        <v>726</v>
      </c>
      <c r="AO40" s="210">
        <v>0.9976</v>
      </c>
      <c r="AP40" s="211">
        <v>0.9976826815642459</v>
      </c>
      <c r="AQ40" s="176"/>
      <c r="AR40" s="80">
        <v>1</v>
      </c>
      <c r="AS40" s="81" t="s">
        <v>16</v>
      </c>
      <c r="AT40" s="81">
        <v>400</v>
      </c>
      <c r="AU40" s="81">
        <v>1033</v>
      </c>
      <c r="AV40" s="82">
        <v>1</v>
      </c>
      <c r="AW40" s="83">
        <v>1</v>
      </c>
      <c r="AX40" s="176"/>
      <c r="AY40" s="63">
        <v>1</v>
      </c>
      <c r="AZ40" s="261" t="s">
        <v>16</v>
      </c>
      <c r="BA40" s="261">
        <v>400</v>
      </c>
      <c r="BB40" s="261">
        <v>718</v>
      </c>
      <c r="BC40" s="262">
        <v>1</v>
      </c>
      <c r="BD40" s="263">
        <v>1</v>
      </c>
      <c r="BE40" s="176"/>
      <c r="BF40" s="68">
        <v>1</v>
      </c>
      <c r="BG40" s="69" t="s">
        <v>16</v>
      </c>
      <c r="BH40" s="69">
        <v>400</v>
      </c>
      <c r="BI40" s="69">
        <v>1464</v>
      </c>
      <c r="BJ40" s="70">
        <v>1</v>
      </c>
      <c r="BK40" s="71">
        <v>1</v>
      </c>
      <c r="BL40" s="16"/>
      <c r="BM40" s="107">
        <v>1</v>
      </c>
      <c r="BN40" s="191" t="s">
        <v>16</v>
      </c>
      <c r="BO40" s="191">
        <v>400</v>
      </c>
      <c r="BP40" s="191">
        <v>862</v>
      </c>
      <c r="BQ40" s="192">
        <v>1</v>
      </c>
      <c r="BR40" s="193">
        <v>1</v>
      </c>
    </row>
    <row r="41" spans="2:70" ht="15.75">
      <c r="B41" s="353">
        <v>1</v>
      </c>
      <c r="C41" s="81" t="s">
        <v>168</v>
      </c>
      <c r="D41" s="81">
        <v>400</v>
      </c>
      <c r="E41" s="81">
        <v>659</v>
      </c>
      <c r="F41" s="82">
        <v>1</v>
      </c>
      <c r="G41" s="83">
        <v>1</v>
      </c>
      <c r="I41" s="327">
        <v>7</v>
      </c>
      <c r="J41" s="330" t="s">
        <v>168</v>
      </c>
      <c r="K41" s="330">
        <v>400</v>
      </c>
      <c r="L41" s="330">
        <v>560</v>
      </c>
      <c r="M41" s="329">
        <v>0.9987</v>
      </c>
      <c r="N41" s="328">
        <v>0.9985768041237113</v>
      </c>
      <c r="P41" s="80">
        <v>6</v>
      </c>
      <c r="Q41" s="81" t="s">
        <v>168</v>
      </c>
      <c r="R41" s="81">
        <v>400</v>
      </c>
      <c r="S41" s="81">
        <v>796</v>
      </c>
      <c r="T41" s="82">
        <v>0.9987</v>
      </c>
      <c r="U41" s="83">
        <v>0.99935</v>
      </c>
      <c r="W41" s="80">
        <v>11</v>
      </c>
      <c r="X41" s="81" t="s">
        <v>168</v>
      </c>
      <c r="Y41" s="81">
        <v>400</v>
      </c>
      <c r="Z41" s="81">
        <v>727</v>
      </c>
      <c r="AA41" s="82">
        <v>0.9938</v>
      </c>
      <c r="AB41" s="83">
        <v>0.9969</v>
      </c>
      <c r="AD41" s="63">
        <v>5</v>
      </c>
      <c r="AE41" s="301" t="s">
        <v>168</v>
      </c>
      <c r="AF41" s="261">
        <v>400</v>
      </c>
      <c r="AG41" s="261">
        <v>755</v>
      </c>
      <c r="AH41" s="262">
        <v>1</v>
      </c>
      <c r="AI41" s="263">
        <v>0.9991573033707866</v>
      </c>
      <c r="AK41" s="80">
        <v>3</v>
      </c>
      <c r="AL41" s="209" t="s">
        <v>168</v>
      </c>
      <c r="AM41" s="209">
        <v>400</v>
      </c>
      <c r="AN41" s="209">
        <v>533</v>
      </c>
      <c r="AO41" s="210">
        <v>0.9981</v>
      </c>
      <c r="AP41" s="211">
        <v>0.99905</v>
      </c>
      <c r="AQ41" s="176"/>
      <c r="AR41" s="80">
        <v>1</v>
      </c>
      <c r="AS41" s="81" t="s">
        <v>168</v>
      </c>
      <c r="AT41" s="81">
        <v>400</v>
      </c>
      <c r="AU41" s="81">
        <v>553</v>
      </c>
      <c r="AV41" s="82">
        <v>1</v>
      </c>
      <c r="AW41" s="83">
        <v>1</v>
      </c>
      <c r="AX41" s="176"/>
      <c r="AY41" s="63">
        <v>5</v>
      </c>
      <c r="AZ41" s="301" t="s">
        <v>168</v>
      </c>
      <c r="BA41" s="261">
        <v>400</v>
      </c>
      <c r="BB41" s="261">
        <v>451</v>
      </c>
      <c r="BC41" s="262">
        <v>0.9973</v>
      </c>
      <c r="BD41" s="263">
        <v>0.99865</v>
      </c>
      <c r="BE41" s="176"/>
      <c r="BF41" s="68">
        <v>1</v>
      </c>
      <c r="BG41" s="69" t="s">
        <v>168</v>
      </c>
      <c r="BH41" s="69">
        <v>400</v>
      </c>
      <c r="BI41" s="69">
        <v>832</v>
      </c>
      <c r="BJ41" s="70">
        <v>1</v>
      </c>
      <c r="BK41" s="71">
        <v>1</v>
      </c>
      <c r="BL41" s="16"/>
      <c r="BM41" s="107">
        <v>1</v>
      </c>
      <c r="BN41" s="191" t="s">
        <v>168</v>
      </c>
      <c r="BO41" s="191">
        <v>400</v>
      </c>
      <c r="BP41" s="191">
        <v>479</v>
      </c>
      <c r="BQ41" s="192">
        <v>1</v>
      </c>
      <c r="BR41" s="193">
        <v>1</v>
      </c>
    </row>
    <row r="42" spans="2:70" ht="15.75">
      <c r="B42" s="353">
        <v>66</v>
      </c>
      <c r="C42" s="81" t="s">
        <v>10</v>
      </c>
      <c r="D42" s="81">
        <v>400</v>
      </c>
      <c r="E42" s="81">
        <v>962</v>
      </c>
      <c r="F42" s="82">
        <v>0.7851</v>
      </c>
      <c r="G42" s="83">
        <v>0.8519649908592322</v>
      </c>
      <c r="I42" s="327">
        <v>55</v>
      </c>
      <c r="J42" s="330" t="s">
        <v>10</v>
      </c>
      <c r="K42" s="330">
        <v>400</v>
      </c>
      <c r="L42" s="330">
        <v>921</v>
      </c>
      <c r="M42" s="329">
        <v>0.8454</v>
      </c>
      <c r="N42" s="328">
        <v>0.899665265082267</v>
      </c>
      <c r="P42" s="80">
        <v>58</v>
      </c>
      <c r="Q42" s="81" t="s">
        <v>10</v>
      </c>
      <c r="R42" s="81">
        <v>400</v>
      </c>
      <c r="S42" s="81">
        <v>909</v>
      </c>
      <c r="T42" s="82">
        <v>0.8347</v>
      </c>
      <c r="U42" s="83">
        <v>0.8969519900497512</v>
      </c>
      <c r="W42" s="80">
        <v>48</v>
      </c>
      <c r="X42" s="81" t="s">
        <v>10</v>
      </c>
      <c r="Y42" s="81">
        <v>400</v>
      </c>
      <c r="Z42" s="81">
        <v>1168</v>
      </c>
      <c r="AA42" s="82">
        <v>0.9086</v>
      </c>
      <c r="AB42" s="83">
        <v>0.9211</v>
      </c>
      <c r="AD42" s="63">
        <v>44</v>
      </c>
      <c r="AE42" s="261" t="s">
        <v>10</v>
      </c>
      <c r="AF42" s="261">
        <v>400</v>
      </c>
      <c r="AG42" s="261">
        <v>866</v>
      </c>
      <c r="AH42" s="262">
        <v>0.8511</v>
      </c>
      <c r="AI42" s="263">
        <v>0.9218386597938144</v>
      </c>
      <c r="AK42" s="80">
        <v>56</v>
      </c>
      <c r="AL42" s="209" t="s">
        <v>10</v>
      </c>
      <c r="AM42" s="209">
        <v>400</v>
      </c>
      <c r="AN42" s="209">
        <v>1000</v>
      </c>
      <c r="AO42" s="210">
        <v>0.8134</v>
      </c>
      <c r="AP42" s="211">
        <v>0.8927058309037901</v>
      </c>
      <c r="AQ42" s="176"/>
      <c r="AR42" s="80">
        <v>45</v>
      </c>
      <c r="AS42" s="81" t="s">
        <v>10</v>
      </c>
      <c r="AT42" s="81">
        <v>400</v>
      </c>
      <c r="AU42" s="81">
        <v>999</v>
      </c>
      <c r="AV42" s="82">
        <v>0.8682</v>
      </c>
      <c r="AW42" s="83">
        <v>0.9174597464342313</v>
      </c>
      <c r="AX42" s="176"/>
      <c r="AY42" s="63">
        <v>27</v>
      </c>
      <c r="AZ42" s="261" t="s">
        <v>10</v>
      </c>
      <c r="BA42" s="261">
        <v>400</v>
      </c>
      <c r="BB42" s="261">
        <v>879</v>
      </c>
      <c r="BC42" s="262">
        <v>0.9325</v>
      </c>
      <c r="BD42" s="263">
        <v>0.9594673913043479</v>
      </c>
      <c r="BE42" s="176"/>
      <c r="BF42" s="68">
        <v>35</v>
      </c>
      <c r="BG42" s="69" t="s">
        <v>10</v>
      </c>
      <c r="BH42" s="69">
        <v>400</v>
      </c>
      <c r="BI42" s="69">
        <v>1131</v>
      </c>
      <c r="BJ42" s="70">
        <v>0.8825</v>
      </c>
      <c r="BK42" s="71">
        <v>0.9377205882352941</v>
      </c>
      <c r="BL42" s="16"/>
      <c r="BM42" s="107">
        <v>43</v>
      </c>
      <c r="BN42" s="191" t="s">
        <v>10</v>
      </c>
      <c r="BO42" s="191">
        <v>400</v>
      </c>
      <c r="BP42" s="191">
        <v>629</v>
      </c>
      <c r="BQ42" s="192">
        <v>0.8693</v>
      </c>
      <c r="BR42" s="193">
        <v>0.9078</v>
      </c>
    </row>
    <row r="43" spans="2:70" ht="15.75">
      <c r="B43" s="353">
        <v>38</v>
      </c>
      <c r="C43" s="81" t="s">
        <v>28</v>
      </c>
      <c r="D43" s="81">
        <v>400</v>
      </c>
      <c r="E43" s="81">
        <v>1116</v>
      </c>
      <c r="F43" s="82">
        <v>0.9349</v>
      </c>
      <c r="G43" s="83">
        <v>0.9653122327790973</v>
      </c>
      <c r="I43" s="327">
        <v>33</v>
      </c>
      <c r="J43" s="330" t="s">
        <v>28</v>
      </c>
      <c r="K43" s="330">
        <v>400</v>
      </c>
      <c r="L43" s="330">
        <v>869</v>
      </c>
      <c r="M43" s="329">
        <v>0.9513</v>
      </c>
      <c r="N43" s="328">
        <v>0.9751645631067961</v>
      </c>
      <c r="P43" s="80">
        <v>34</v>
      </c>
      <c r="Q43" s="81" t="s">
        <v>28</v>
      </c>
      <c r="R43" s="81">
        <v>400</v>
      </c>
      <c r="S43" s="81">
        <v>1057</v>
      </c>
      <c r="T43" s="82">
        <v>0.9587</v>
      </c>
      <c r="U43" s="83">
        <v>0.9766782442748092</v>
      </c>
      <c r="W43" s="80">
        <v>37</v>
      </c>
      <c r="X43" s="81" t="s">
        <v>28</v>
      </c>
      <c r="Y43" s="81">
        <v>400</v>
      </c>
      <c r="Z43" s="81">
        <v>1168</v>
      </c>
      <c r="AA43" s="82">
        <v>0.925</v>
      </c>
      <c r="AB43" s="83">
        <v>0.9595873786407767</v>
      </c>
      <c r="AD43" s="63">
        <v>38</v>
      </c>
      <c r="AE43" s="261" t="s">
        <v>28</v>
      </c>
      <c r="AF43" s="261">
        <v>400</v>
      </c>
      <c r="AG43" s="261">
        <v>1332</v>
      </c>
      <c r="AH43" s="262">
        <v>0.9212</v>
      </c>
      <c r="AI43" s="263">
        <v>0.9534853754940711</v>
      </c>
      <c r="AK43" s="80">
        <v>33</v>
      </c>
      <c r="AL43" s="209" t="s">
        <v>28</v>
      </c>
      <c r="AM43" s="209">
        <v>400</v>
      </c>
      <c r="AN43" s="209">
        <v>1034</v>
      </c>
      <c r="AO43" s="210">
        <v>0.9478</v>
      </c>
      <c r="AP43" s="211">
        <v>0.9701073324905183</v>
      </c>
      <c r="AQ43" s="176"/>
      <c r="AR43" s="80">
        <v>43</v>
      </c>
      <c r="AS43" s="81" t="s">
        <v>28</v>
      </c>
      <c r="AT43" s="81">
        <v>400</v>
      </c>
      <c r="AU43" s="81">
        <v>1094</v>
      </c>
      <c r="AV43" s="82">
        <v>0.8618</v>
      </c>
      <c r="AW43" s="83">
        <v>0.9261326901248581</v>
      </c>
      <c r="AX43" s="176"/>
      <c r="AY43" s="63">
        <v>46</v>
      </c>
      <c r="AZ43" s="261" t="s">
        <v>28</v>
      </c>
      <c r="BA43" s="261">
        <v>400</v>
      </c>
      <c r="BB43" s="261">
        <v>847</v>
      </c>
      <c r="BC43" s="262">
        <v>0.8517</v>
      </c>
      <c r="BD43" s="263">
        <v>0.9129519108280255</v>
      </c>
      <c r="BE43" s="176"/>
      <c r="BF43" s="68">
        <v>49</v>
      </c>
      <c r="BG43" s="69" t="s">
        <v>28</v>
      </c>
      <c r="BH43" s="69">
        <v>400</v>
      </c>
      <c r="BI43" s="69">
        <v>859</v>
      </c>
      <c r="BJ43" s="70">
        <v>0.8269</v>
      </c>
      <c r="BK43" s="71">
        <v>0.8856919928825622</v>
      </c>
      <c r="BL43" s="16"/>
      <c r="BM43" s="107">
        <v>18</v>
      </c>
      <c r="BN43" s="191" t="s">
        <v>28</v>
      </c>
      <c r="BO43" s="191">
        <v>400</v>
      </c>
      <c r="BP43" s="191">
        <v>677</v>
      </c>
      <c r="BQ43" s="192">
        <v>0.9553</v>
      </c>
      <c r="BR43" s="193">
        <v>0.9768</v>
      </c>
    </row>
    <row r="44" spans="2:70" ht="15.75">
      <c r="B44" s="353">
        <v>37</v>
      </c>
      <c r="C44" s="81" t="s">
        <v>106</v>
      </c>
      <c r="D44" s="81">
        <v>400</v>
      </c>
      <c r="E44" s="81">
        <v>529</v>
      </c>
      <c r="F44" s="82">
        <v>0.9532</v>
      </c>
      <c r="G44" s="83">
        <v>0.9757477272727273</v>
      </c>
      <c r="I44" s="327">
        <v>31</v>
      </c>
      <c r="J44" s="330" t="s">
        <v>106</v>
      </c>
      <c r="K44" s="330">
        <v>400</v>
      </c>
      <c r="L44" s="330">
        <v>429</v>
      </c>
      <c r="M44" s="329">
        <v>0.9573</v>
      </c>
      <c r="N44" s="328">
        <v>0.9765810344827586</v>
      </c>
      <c r="P44" s="80">
        <v>30</v>
      </c>
      <c r="Q44" s="81" t="s">
        <v>106</v>
      </c>
      <c r="R44" s="81">
        <v>400</v>
      </c>
      <c r="S44" s="81">
        <v>413</v>
      </c>
      <c r="T44" s="82">
        <v>0.9618</v>
      </c>
      <c r="U44" s="83">
        <v>0.9809</v>
      </c>
      <c r="W44" s="80">
        <v>33</v>
      </c>
      <c r="X44" s="81" t="s">
        <v>106</v>
      </c>
      <c r="Y44" s="81">
        <v>400</v>
      </c>
      <c r="Z44" s="81">
        <v>612</v>
      </c>
      <c r="AA44" s="82">
        <v>0.9369</v>
      </c>
      <c r="AB44" s="83">
        <v>0.9668195652173912</v>
      </c>
      <c r="AD44" s="63">
        <v>40</v>
      </c>
      <c r="AE44" s="261" t="s">
        <v>106</v>
      </c>
      <c r="AF44" s="261">
        <v>400</v>
      </c>
      <c r="AG44" s="261">
        <v>489</v>
      </c>
      <c r="AH44" s="262">
        <v>0.9019</v>
      </c>
      <c r="AI44" s="263">
        <v>0.9467688153310105</v>
      </c>
      <c r="AK44" s="80">
        <v>26</v>
      </c>
      <c r="AL44" s="209" t="s">
        <v>106</v>
      </c>
      <c r="AM44" s="209">
        <v>400</v>
      </c>
      <c r="AN44" s="209">
        <v>488</v>
      </c>
      <c r="AO44" s="210">
        <v>0.9588</v>
      </c>
      <c r="AP44" s="211">
        <v>0.9775132075471697</v>
      </c>
      <c r="AQ44" s="176"/>
      <c r="AR44" s="80">
        <v>30</v>
      </c>
      <c r="AS44" s="81" t="s">
        <v>106</v>
      </c>
      <c r="AT44" s="81">
        <v>400</v>
      </c>
      <c r="AU44" s="81">
        <v>554</v>
      </c>
      <c r="AV44" s="82">
        <v>0.9268</v>
      </c>
      <c r="AW44" s="83">
        <v>0.9608719101123595</v>
      </c>
      <c r="AX44" s="176"/>
      <c r="AY44" s="63">
        <v>52</v>
      </c>
      <c r="AZ44" s="261" t="s">
        <v>106</v>
      </c>
      <c r="BA44" s="261">
        <v>400</v>
      </c>
      <c r="BB44" s="261">
        <v>378</v>
      </c>
      <c r="BC44" s="262">
        <v>0.8631</v>
      </c>
      <c r="BD44" s="263">
        <v>0.8870616279069767</v>
      </c>
      <c r="BE44" s="176"/>
      <c r="BF44" s="68">
        <v>22</v>
      </c>
      <c r="BG44" s="69" t="s">
        <v>106</v>
      </c>
      <c r="BH44" s="69">
        <v>400</v>
      </c>
      <c r="BI44" s="69">
        <v>478</v>
      </c>
      <c r="BJ44" s="70">
        <v>0.9379</v>
      </c>
      <c r="BK44" s="71">
        <v>0.96895</v>
      </c>
      <c r="BL44" s="16"/>
      <c r="BM44" s="107">
        <v>24</v>
      </c>
      <c r="BN44" s="191" t="s">
        <v>106</v>
      </c>
      <c r="BO44" s="191">
        <v>400</v>
      </c>
      <c r="BP44" s="191">
        <v>492</v>
      </c>
      <c r="BQ44" s="192">
        <v>0.9467</v>
      </c>
      <c r="BR44" s="193">
        <v>0.9571</v>
      </c>
    </row>
    <row r="45" spans="2:70" ht="15.75">
      <c r="B45" s="353">
        <v>70</v>
      </c>
      <c r="C45" s="81" t="s">
        <v>42</v>
      </c>
      <c r="D45" s="81">
        <v>400</v>
      </c>
      <c r="E45" s="81">
        <v>362</v>
      </c>
      <c r="F45" s="82">
        <v>0.7308</v>
      </c>
      <c r="G45" s="83">
        <v>0.82765</v>
      </c>
      <c r="I45" s="327">
        <v>47</v>
      </c>
      <c r="J45" s="330" t="s">
        <v>42</v>
      </c>
      <c r="K45" s="330">
        <v>400</v>
      </c>
      <c r="L45" s="330">
        <v>436</v>
      </c>
      <c r="M45" s="329">
        <v>0.8793</v>
      </c>
      <c r="N45" s="328">
        <v>0.9386976190476191</v>
      </c>
      <c r="P45" s="80">
        <v>36</v>
      </c>
      <c r="Q45" s="81" t="s">
        <v>42</v>
      </c>
      <c r="R45" s="81">
        <v>400</v>
      </c>
      <c r="S45" s="81">
        <v>453</v>
      </c>
      <c r="T45" s="82">
        <v>0.9435</v>
      </c>
      <c r="U45" s="83">
        <v>0.9693306451612903</v>
      </c>
      <c r="W45" s="80">
        <v>29</v>
      </c>
      <c r="X45" s="81" t="s">
        <v>42</v>
      </c>
      <c r="Y45" s="81">
        <v>400</v>
      </c>
      <c r="Z45" s="81">
        <v>446</v>
      </c>
      <c r="AA45" s="82">
        <v>0.9548</v>
      </c>
      <c r="AB45" s="83">
        <v>0.9752181818181818</v>
      </c>
      <c r="AD45" s="63">
        <v>16</v>
      </c>
      <c r="AE45" s="261" t="s">
        <v>42</v>
      </c>
      <c r="AF45" s="261">
        <v>400</v>
      </c>
      <c r="AG45" s="261">
        <v>437</v>
      </c>
      <c r="AH45" s="262">
        <v>0.9844</v>
      </c>
      <c r="AI45" s="263">
        <v>0.9922</v>
      </c>
      <c r="AK45" s="80">
        <v>35</v>
      </c>
      <c r="AL45" s="209" t="s">
        <v>42</v>
      </c>
      <c r="AM45" s="209">
        <v>400</v>
      </c>
      <c r="AN45" s="209">
        <v>437</v>
      </c>
      <c r="AO45" s="210">
        <v>0.9328</v>
      </c>
      <c r="AP45" s="211">
        <v>0.9654259740259741</v>
      </c>
      <c r="AQ45" s="176"/>
      <c r="AR45" s="80">
        <v>52</v>
      </c>
      <c r="AS45" s="81" t="s">
        <v>42</v>
      </c>
      <c r="AT45" s="81">
        <v>400</v>
      </c>
      <c r="AU45" s="81">
        <v>409</v>
      </c>
      <c r="AV45" s="82">
        <v>0.8054</v>
      </c>
      <c r="AW45" s="83">
        <v>0.900645205479452</v>
      </c>
      <c r="AX45" s="176"/>
      <c r="AY45" s="98">
        <v>71</v>
      </c>
      <c r="AZ45" s="268" t="s">
        <v>42</v>
      </c>
      <c r="BA45" s="268">
        <v>400</v>
      </c>
      <c r="BB45" s="268">
        <v>315</v>
      </c>
      <c r="BC45" s="269">
        <v>0.6544</v>
      </c>
      <c r="BD45" s="270">
        <v>0.765859420289855</v>
      </c>
      <c r="BE45" s="176"/>
      <c r="BF45" s="68">
        <v>67</v>
      </c>
      <c r="BG45" s="69" t="s">
        <v>42</v>
      </c>
      <c r="BH45" s="69">
        <v>400</v>
      </c>
      <c r="BI45" s="69">
        <v>421</v>
      </c>
      <c r="BJ45" s="70">
        <v>0.6274</v>
      </c>
      <c r="BK45" s="71">
        <v>0.8068818181818181</v>
      </c>
      <c r="BL45" s="16"/>
      <c r="BM45" s="107">
        <v>47</v>
      </c>
      <c r="BN45" s="191" t="s">
        <v>42</v>
      </c>
      <c r="BO45" s="191">
        <v>400</v>
      </c>
      <c r="BP45" s="191">
        <v>415</v>
      </c>
      <c r="BQ45" s="192">
        <v>0.8132</v>
      </c>
      <c r="BR45" s="193">
        <v>0.8947</v>
      </c>
    </row>
    <row r="46" spans="2:70" ht="15.75">
      <c r="B46" s="353">
        <v>32</v>
      </c>
      <c r="C46" s="81" t="s">
        <v>101</v>
      </c>
      <c r="D46" s="81">
        <v>400</v>
      </c>
      <c r="E46" s="81">
        <v>816</v>
      </c>
      <c r="F46" s="82">
        <v>0.9627</v>
      </c>
      <c r="G46" s="83">
        <v>0.9795818271119843</v>
      </c>
      <c r="I46" s="327">
        <v>22</v>
      </c>
      <c r="J46" s="330" t="s">
        <v>101</v>
      </c>
      <c r="K46" s="330">
        <v>400</v>
      </c>
      <c r="L46" s="330">
        <v>732</v>
      </c>
      <c r="M46" s="329">
        <v>0.9855</v>
      </c>
      <c r="N46" s="328">
        <v>0.9917278534923339</v>
      </c>
      <c r="P46" s="80">
        <v>13</v>
      </c>
      <c r="Q46" s="81" t="s">
        <v>101</v>
      </c>
      <c r="R46" s="81">
        <v>400</v>
      </c>
      <c r="S46" s="81">
        <v>627</v>
      </c>
      <c r="T46" s="82">
        <v>0.9944</v>
      </c>
      <c r="U46" s="83">
        <v>0.9972</v>
      </c>
      <c r="W46" s="80">
        <v>7</v>
      </c>
      <c r="X46" s="81" t="s">
        <v>101</v>
      </c>
      <c r="Y46" s="81">
        <v>400</v>
      </c>
      <c r="Z46" s="81">
        <v>885</v>
      </c>
      <c r="AA46" s="82">
        <v>0.9961</v>
      </c>
      <c r="AB46" s="83">
        <v>0.99805</v>
      </c>
      <c r="AD46" s="63">
        <v>20</v>
      </c>
      <c r="AE46" s="261" t="s">
        <v>101</v>
      </c>
      <c r="AF46" s="261">
        <v>400</v>
      </c>
      <c r="AG46" s="261">
        <v>851</v>
      </c>
      <c r="AH46" s="262">
        <v>0.9793</v>
      </c>
      <c r="AI46" s="263">
        <v>0.9896499999999999</v>
      </c>
      <c r="AK46" s="80">
        <v>23</v>
      </c>
      <c r="AL46" s="209" t="s">
        <v>101</v>
      </c>
      <c r="AM46" s="209">
        <v>400</v>
      </c>
      <c r="AN46" s="209">
        <v>774</v>
      </c>
      <c r="AO46" s="210">
        <v>0.9637</v>
      </c>
      <c r="AP46" s="211">
        <v>0.98185</v>
      </c>
      <c r="AQ46" s="176"/>
      <c r="AR46" s="80">
        <v>9</v>
      </c>
      <c r="AS46" s="81" t="s">
        <v>101</v>
      </c>
      <c r="AT46" s="81">
        <v>400</v>
      </c>
      <c r="AU46" s="81">
        <v>689</v>
      </c>
      <c r="AV46" s="82">
        <v>0.9866</v>
      </c>
      <c r="AW46" s="83">
        <v>0.9933000000000001</v>
      </c>
      <c r="AX46" s="176"/>
      <c r="AY46" s="63">
        <v>14</v>
      </c>
      <c r="AZ46" s="261" t="s">
        <v>101</v>
      </c>
      <c r="BA46" s="261">
        <v>400</v>
      </c>
      <c r="BB46" s="261">
        <v>629</v>
      </c>
      <c r="BC46" s="262">
        <v>0.9783</v>
      </c>
      <c r="BD46" s="263">
        <v>0.9885184210526315</v>
      </c>
      <c r="BE46" s="176"/>
      <c r="BF46" s="68">
        <v>16</v>
      </c>
      <c r="BG46" s="69" t="s">
        <v>101</v>
      </c>
      <c r="BH46" s="69">
        <v>400</v>
      </c>
      <c r="BI46" s="69">
        <v>754</v>
      </c>
      <c r="BJ46" s="70">
        <v>0.968</v>
      </c>
      <c r="BK46" s="71">
        <v>0.984</v>
      </c>
      <c r="BL46" s="16"/>
      <c r="BM46" s="107">
        <v>14</v>
      </c>
      <c r="BN46" s="191" t="s">
        <v>101</v>
      </c>
      <c r="BO46" s="191">
        <v>400</v>
      </c>
      <c r="BP46" s="191">
        <v>460</v>
      </c>
      <c r="BQ46" s="192">
        <v>0.9763</v>
      </c>
      <c r="BR46" s="193">
        <v>0.9882</v>
      </c>
    </row>
    <row r="47" spans="2:70" ht="15.75">
      <c r="B47" s="353">
        <v>59</v>
      </c>
      <c r="C47" s="81" t="s">
        <v>108</v>
      </c>
      <c r="D47" s="81">
        <v>400</v>
      </c>
      <c r="E47" s="81">
        <v>355</v>
      </c>
      <c r="F47" s="82">
        <v>0.8568</v>
      </c>
      <c r="G47" s="83">
        <v>0.8900463414634145</v>
      </c>
      <c r="I47" s="327">
        <v>56</v>
      </c>
      <c r="J47" s="330" t="s">
        <v>108</v>
      </c>
      <c r="K47" s="330">
        <v>400</v>
      </c>
      <c r="L47" s="330">
        <v>360</v>
      </c>
      <c r="M47" s="329">
        <v>0.8672</v>
      </c>
      <c r="N47" s="328">
        <v>0.8972134453781513</v>
      </c>
      <c r="P47" s="80">
        <v>42</v>
      </c>
      <c r="Q47" s="81" t="s">
        <v>108</v>
      </c>
      <c r="R47" s="81">
        <v>400</v>
      </c>
      <c r="S47" s="81">
        <v>399</v>
      </c>
      <c r="T47" s="82">
        <v>0.9332</v>
      </c>
      <c r="U47" s="83">
        <v>0.9563877697841727</v>
      </c>
      <c r="W47" s="80">
        <v>56</v>
      </c>
      <c r="X47" s="81" t="s">
        <v>108</v>
      </c>
      <c r="Y47" s="81">
        <v>400</v>
      </c>
      <c r="Z47" s="81">
        <v>450</v>
      </c>
      <c r="AA47" s="82">
        <v>0.7958</v>
      </c>
      <c r="AB47" s="83">
        <v>0.8841385321100917</v>
      </c>
      <c r="AD47" s="63">
        <v>66</v>
      </c>
      <c r="AE47" s="261" t="s">
        <v>108</v>
      </c>
      <c r="AF47" s="261">
        <v>400</v>
      </c>
      <c r="AG47" s="261">
        <v>288</v>
      </c>
      <c r="AH47" s="262">
        <v>0.7565</v>
      </c>
      <c r="AI47" s="263">
        <v>0.8043395522388059</v>
      </c>
      <c r="AK47" s="80">
        <v>65</v>
      </c>
      <c r="AL47" s="209" t="s">
        <v>108</v>
      </c>
      <c r="AM47" s="209">
        <v>400</v>
      </c>
      <c r="AN47" s="209">
        <v>412</v>
      </c>
      <c r="AO47" s="210">
        <v>0.7703</v>
      </c>
      <c r="AP47" s="211">
        <v>0.8504131578947368</v>
      </c>
      <c r="AQ47" s="176"/>
      <c r="AR47" s="80">
        <v>46</v>
      </c>
      <c r="AS47" s="81" t="s">
        <v>108</v>
      </c>
      <c r="AT47" s="81">
        <v>400</v>
      </c>
      <c r="AU47" s="81">
        <v>428</v>
      </c>
      <c r="AV47" s="82">
        <v>0.8579</v>
      </c>
      <c r="AW47" s="83">
        <v>0.9132576923076923</v>
      </c>
      <c r="AX47" s="176"/>
      <c r="AY47" s="98">
        <v>78</v>
      </c>
      <c r="AZ47" s="268" t="s">
        <v>108</v>
      </c>
      <c r="BA47" s="268">
        <v>400</v>
      </c>
      <c r="BB47" s="268">
        <v>286</v>
      </c>
      <c r="BC47" s="269">
        <v>0.6412</v>
      </c>
      <c r="BD47" s="270">
        <v>0.7431454545454546</v>
      </c>
      <c r="BE47" s="176"/>
      <c r="BF47" s="68">
        <v>69</v>
      </c>
      <c r="BG47" s="69" t="s">
        <v>108</v>
      </c>
      <c r="BH47" s="69">
        <v>400</v>
      </c>
      <c r="BI47" s="69">
        <v>397</v>
      </c>
      <c r="BJ47" s="70">
        <v>0.7282</v>
      </c>
      <c r="BK47" s="71">
        <v>0.8020849785407725</v>
      </c>
      <c r="BL47" s="16"/>
      <c r="BM47" s="107">
        <v>57</v>
      </c>
      <c r="BN47" s="191" t="s">
        <v>108</v>
      </c>
      <c r="BO47" s="191">
        <v>400</v>
      </c>
      <c r="BP47" s="191">
        <v>279</v>
      </c>
      <c r="BQ47" s="192">
        <v>0.8424</v>
      </c>
      <c r="BR47" s="193">
        <v>0.8523</v>
      </c>
    </row>
    <row r="48" spans="2:70" ht="15.75">
      <c r="B48" s="353">
        <v>29</v>
      </c>
      <c r="C48" s="81" t="s">
        <v>53</v>
      </c>
      <c r="D48" s="81">
        <v>700</v>
      </c>
      <c r="E48" s="81">
        <v>1161</v>
      </c>
      <c r="F48" s="82">
        <v>0.9639</v>
      </c>
      <c r="G48" s="83">
        <v>0.98195</v>
      </c>
      <c r="I48" s="327">
        <v>6</v>
      </c>
      <c r="J48" s="330" t="s">
        <v>53</v>
      </c>
      <c r="K48" s="330">
        <v>700</v>
      </c>
      <c r="L48" s="330">
        <v>1047</v>
      </c>
      <c r="M48" s="329">
        <v>0.9973</v>
      </c>
      <c r="N48" s="328">
        <v>0.99865</v>
      </c>
      <c r="P48" s="80">
        <v>27</v>
      </c>
      <c r="Q48" s="81" t="s">
        <v>53</v>
      </c>
      <c r="R48" s="81">
        <v>700</v>
      </c>
      <c r="S48" s="81">
        <v>1103</v>
      </c>
      <c r="T48" s="82">
        <v>0.9702</v>
      </c>
      <c r="U48" s="83">
        <v>0.9851</v>
      </c>
      <c r="W48" s="80">
        <v>36</v>
      </c>
      <c r="X48" s="81" t="s">
        <v>53</v>
      </c>
      <c r="Y48" s="81">
        <v>700</v>
      </c>
      <c r="Z48" s="81">
        <v>1148</v>
      </c>
      <c r="AA48" s="82">
        <v>0.9264</v>
      </c>
      <c r="AB48" s="83">
        <v>0.9618725663716814</v>
      </c>
      <c r="AD48" s="63">
        <v>58</v>
      </c>
      <c r="AE48" s="261" t="s">
        <v>53</v>
      </c>
      <c r="AF48" s="261">
        <v>700</v>
      </c>
      <c r="AG48" s="261">
        <v>1118</v>
      </c>
      <c r="AH48" s="262">
        <v>0.751</v>
      </c>
      <c r="AI48" s="263">
        <v>0.8478893805309735</v>
      </c>
      <c r="AK48" s="80">
        <v>55</v>
      </c>
      <c r="AL48" s="209" t="s">
        <v>53</v>
      </c>
      <c r="AM48" s="209">
        <v>700</v>
      </c>
      <c r="AN48" s="209">
        <v>1186</v>
      </c>
      <c r="AO48" s="210">
        <v>0.7948</v>
      </c>
      <c r="AP48" s="211">
        <v>0.8934714285714286</v>
      </c>
      <c r="AQ48" s="176"/>
      <c r="AR48" s="80">
        <v>66</v>
      </c>
      <c r="AS48" s="81" t="s">
        <v>53</v>
      </c>
      <c r="AT48" s="81">
        <v>700</v>
      </c>
      <c r="AU48" s="81">
        <v>1220</v>
      </c>
      <c r="AV48" s="82">
        <v>0.6839</v>
      </c>
      <c r="AW48" s="83">
        <v>0.8269874064837905</v>
      </c>
      <c r="AX48" s="176"/>
      <c r="AY48" s="98">
        <v>79</v>
      </c>
      <c r="AZ48" s="268" t="s">
        <v>53</v>
      </c>
      <c r="BA48" s="268">
        <v>700</v>
      </c>
      <c r="BB48" s="268">
        <v>844</v>
      </c>
      <c r="BC48" s="269">
        <v>0.4752</v>
      </c>
      <c r="BD48" s="270">
        <v>0.6507416837782342</v>
      </c>
      <c r="BE48" s="176"/>
      <c r="BF48" s="99">
        <v>76</v>
      </c>
      <c r="BG48" s="100" t="s">
        <v>53</v>
      </c>
      <c r="BH48" s="100">
        <v>700</v>
      </c>
      <c r="BI48" s="100">
        <v>1059</v>
      </c>
      <c r="BJ48" s="101">
        <v>0.6257</v>
      </c>
      <c r="BK48" s="102">
        <v>0.7481535143769968</v>
      </c>
      <c r="BL48" s="16"/>
      <c r="BM48" s="198">
        <v>75</v>
      </c>
      <c r="BN48" s="199" t="s">
        <v>53</v>
      </c>
      <c r="BO48" s="199">
        <v>700</v>
      </c>
      <c r="BP48" s="199">
        <v>850</v>
      </c>
      <c r="BQ48" s="200">
        <v>0.5773</v>
      </c>
      <c r="BR48" s="201">
        <v>0.756</v>
      </c>
    </row>
    <row r="49" spans="2:70" ht="15.75">
      <c r="B49" s="353">
        <v>21</v>
      </c>
      <c r="C49" s="81" t="s">
        <v>45</v>
      </c>
      <c r="D49" s="81">
        <v>400</v>
      </c>
      <c r="E49" s="81">
        <v>842</v>
      </c>
      <c r="F49" s="82">
        <v>0.9831</v>
      </c>
      <c r="G49" s="83">
        <v>0.9906395295902883</v>
      </c>
      <c r="I49" s="327">
        <v>40</v>
      </c>
      <c r="J49" s="330" t="s">
        <v>45</v>
      </c>
      <c r="K49" s="330">
        <v>400</v>
      </c>
      <c r="L49" s="330">
        <v>785</v>
      </c>
      <c r="M49" s="329">
        <v>0.9247</v>
      </c>
      <c r="N49" s="328">
        <v>0.9598119289340101</v>
      </c>
      <c r="P49" s="80">
        <v>26</v>
      </c>
      <c r="Q49" s="81" t="s">
        <v>45</v>
      </c>
      <c r="R49" s="81">
        <v>400</v>
      </c>
      <c r="S49" s="81">
        <v>710</v>
      </c>
      <c r="T49" s="82">
        <v>0.975</v>
      </c>
      <c r="U49" s="83">
        <v>0.9857658959537572</v>
      </c>
      <c r="W49" s="80">
        <v>28</v>
      </c>
      <c r="X49" s="81" t="s">
        <v>45</v>
      </c>
      <c r="Y49" s="81">
        <v>400</v>
      </c>
      <c r="Z49" s="81">
        <v>946</v>
      </c>
      <c r="AA49" s="82">
        <v>0.9611</v>
      </c>
      <c r="AB49" s="83">
        <v>0.9801250708215297</v>
      </c>
      <c r="AD49" s="63">
        <v>32</v>
      </c>
      <c r="AE49" s="261" t="s">
        <v>45</v>
      </c>
      <c r="AF49" s="261">
        <v>400</v>
      </c>
      <c r="AG49" s="261">
        <v>698</v>
      </c>
      <c r="AH49" s="262">
        <v>0.9515</v>
      </c>
      <c r="AI49" s="263">
        <v>0.9635051020408163</v>
      </c>
      <c r="AK49" s="80">
        <v>36</v>
      </c>
      <c r="AL49" s="209" t="s">
        <v>45</v>
      </c>
      <c r="AM49" s="209">
        <v>400</v>
      </c>
      <c r="AN49" s="209">
        <v>805</v>
      </c>
      <c r="AO49" s="210">
        <v>0.9326</v>
      </c>
      <c r="AP49" s="211">
        <v>0.9639958525345622</v>
      </c>
      <c r="AQ49" s="176"/>
      <c r="AR49" s="80">
        <v>28</v>
      </c>
      <c r="AS49" s="81" t="s">
        <v>45</v>
      </c>
      <c r="AT49" s="81">
        <v>400</v>
      </c>
      <c r="AU49" s="81">
        <v>836</v>
      </c>
      <c r="AV49" s="82">
        <v>0.9343</v>
      </c>
      <c r="AW49" s="83">
        <v>0.9637073770491804</v>
      </c>
      <c r="AX49" s="176"/>
      <c r="AY49" s="63">
        <v>19</v>
      </c>
      <c r="AZ49" s="261" t="s">
        <v>45</v>
      </c>
      <c r="BA49" s="261">
        <v>400</v>
      </c>
      <c r="BB49" s="261">
        <v>719</v>
      </c>
      <c r="BC49" s="262">
        <v>0.9637</v>
      </c>
      <c r="BD49" s="263">
        <v>0.9785832123411978</v>
      </c>
      <c r="BE49" s="176"/>
      <c r="BF49" s="68">
        <v>26</v>
      </c>
      <c r="BG49" s="69" t="s">
        <v>45</v>
      </c>
      <c r="BH49" s="69">
        <v>400</v>
      </c>
      <c r="BI49" s="69">
        <v>1280</v>
      </c>
      <c r="BJ49" s="70">
        <v>0.926</v>
      </c>
      <c r="BK49" s="71">
        <v>0.9609423868312758</v>
      </c>
      <c r="BL49" s="16"/>
      <c r="BM49" s="107">
        <v>33</v>
      </c>
      <c r="BN49" s="191" t="s">
        <v>45</v>
      </c>
      <c r="BO49" s="191">
        <v>400</v>
      </c>
      <c r="BP49" s="191">
        <v>702</v>
      </c>
      <c r="BQ49" s="192">
        <v>0.869</v>
      </c>
      <c r="BR49" s="193">
        <v>0.9328</v>
      </c>
    </row>
    <row r="50" spans="2:70" ht="15.75">
      <c r="B50" s="353">
        <v>52</v>
      </c>
      <c r="C50" s="81" t="s">
        <v>34</v>
      </c>
      <c r="D50" s="81">
        <v>700</v>
      </c>
      <c r="E50" s="81">
        <v>3255</v>
      </c>
      <c r="F50" s="82">
        <v>0.8713</v>
      </c>
      <c r="G50" s="83">
        <v>0.92305234375</v>
      </c>
      <c r="I50" s="327">
        <v>49</v>
      </c>
      <c r="J50" s="330" t="s">
        <v>34</v>
      </c>
      <c r="K50" s="330">
        <v>700</v>
      </c>
      <c r="L50" s="330">
        <v>2599</v>
      </c>
      <c r="M50" s="329">
        <v>0.8803</v>
      </c>
      <c r="N50" s="328">
        <v>0.9344556943056943</v>
      </c>
      <c r="P50" s="80">
        <v>53</v>
      </c>
      <c r="Q50" s="81" t="s">
        <v>34</v>
      </c>
      <c r="R50" s="81">
        <v>700</v>
      </c>
      <c r="S50" s="81">
        <v>2411</v>
      </c>
      <c r="T50" s="82">
        <v>0.8561</v>
      </c>
      <c r="U50" s="83">
        <v>0.9185584745762712</v>
      </c>
      <c r="W50" s="80">
        <v>61</v>
      </c>
      <c r="X50" s="81" t="s">
        <v>34</v>
      </c>
      <c r="Y50" s="81">
        <v>700</v>
      </c>
      <c r="Z50" s="81">
        <v>3085</v>
      </c>
      <c r="AA50" s="82">
        <v>0.713</v>
      </c>
      <c r="AB50" s="83">
        <v>0.8462510980966325</v>
      </c>
      <c r="AD50" s="63">
        <v>54</v>
      </c>
      <c r="AE50" s="261" t="s">
        <v>34</v>
      </c>
      <c r="AF50" s="261">
        <v>700</v>
      </c>
      <c r="AG50" s="261">
        <v>2664</v>
      </c>
      <c r="AH50" s="262">
        <v>0.7853</v>
      </c>
      <c r="AI50" s="263">
        <v>0.8603702420981842</v>
      </c>
      <c r="AK50" s="80">
        <v>54</v>
      </c>
      <c r="AL50" s="209" t="s">
        <v>34</v>
      </c>
      <c r="AM50" s="209">
        <v>700</v>
      </c>
      <c r="AN50" s="209">
        <v>2668</v>
      </c>
      <c r="AO50" s="210">
        <v>0.8379</v>
      </c>
      <c r="AP50" s="211">
        <v>0.8951557877813505</v>
      </c>
      <c r="AQ50" s="176"/>
      <c r="AR50" s="80">
        <v>58</v>
      </c>
      <c r="AS50" s="81" t="s">
        <v>34</v>
      </c>
      <c r="AT50" s="81">
        <v>700</v>
      </c>
      <c r="AU50" s="81">
        <v>3609</v>
      </c>
      <c r="AV50" s="82">
        <v>0.7477</v>
      </c>
      <c r="AW50" s="83">
        <v>0.8621239938080496</v>
      </c>
      <c r="AX50" s="176"/>
      <c r="AY50" s="63">
        <v>55</v>
      </c>
      <c r="AZ50" s="261" t="s">
        <v>34</v>
      </c>
      <c r="BA50" s="261">
        <v>700</v>
      </c>
      <c r="BB50" s="261">
        <v>2277</v>
      </c>
      <c r="BC50" s="262">
        <v>0.8058</v>
      </c>
      <c r="BD50" s="263">
        <v>0.8718987163029525</v>
      </c>
      <c r="BE50" s="176"/>
      <c r="BF50" s="68">
        <v>46</v>
      </c>
      <c r="BG50" s="69" t="s">
        <v>34</v>
      </c>
      <c r="BH50" s="69">
        <v>700</v>
      </c>
      <c r="BI50" s="69">
        <v>2712</v>
      </c>
      <c r="BJ50" s="70">
        <v>0.8343</v>
      </c>
      <c r="BK50" s="71">
        <v>0.894443934681182</v>
      </c>
      <c r="BL50" s="16"/>
      <c r="BM50" s="107">
        <v>54</v>
      </c>
      <c r="BN50" s="191" t="s">
        <v>34</v>
      </c>
      <c r="BO50" s="191">
        <v>700</v>
      </c>
      <c r="BP50" s="191">
        <v>2451</v>
      </c>
      <c r="BQ50" s="192">
        <v>0.7431</v>
      </c>
      <c r="BR50" s="193">
        <v>0.8567</v>
      </c>
    </row>
    <row r="51" spans="2:70" ht="15.75">
      <c r="B51" s="353">
        <v>48</v>
      </c>
      <c r="C51" s="81" t="s">
        <v>80</v>
      </c>
      <c r="D51" s="81">
        <v>700</v>
      </c>
      <c r="E51" s="81">
        <v>2594</v>
      </c>
      <c r="F51" s="82">
        <v>0.8924</v>
      </c>
      <c r="G51" s="83">
        <v>0.9400053097345134</v>
      </c>
      <c r="I51" s="327">
        <v>43</v>
      </c>
      <c r="J51" s="330" t="s">
        <v>80</v>
      </c>
      <c r="K51" s="330">
        <v>700</v>
      </c>
      <c r="L51" s="330">
        <v>2388</v>
      </c>
      <c r="M51" s="329">
        <v>0.9158</v>
      </c>
      <c r="N51" s="328">
        <v>0.9523572748267899</v>
      </c>
      <c r="P51" s="80">
        <v>45</v>
      </c>
      <c r="Q51" s="81" t="s">
        <v>80</v>
      </c>
      <c r="R51" s="81">
        <v>700</v>
      </c>
      <c r="S51" s="81">
        <v>2541</v>
      </c>
      <c r="T51" s="82">
        <v>0.9317</v>
      </c>
      <c r="U51" s="83">
        <v>0.9549754315304948</v>
      </c>
      <c r="W51" s="80">
        <v>49</v>
      </c>
      <c r="X51" s="81" t="s">
        <v>80</v>
      </c>
      <c r="Y51" s="81">
        <v>700</v>
      </c>
      <c r="Z51" s="81">
        <v>4304</v>
      </c>
      <c r="AA51" s="82">
        <v>0.8319</v>
      </c>
      <c r="AB51" s="83">
        <v>0.9149771584920956</v>
      </c>
      <c r="AD51" s="63">
        <v>61</v>
      </c>
      <c r="AE51" s="261" t="s">
        <v>80</v>
      </c>
      <c r="AF51" s="261">
        <v>700</v>
      </c>
      <c r="AG51" s="261">
        <v>2856</v>
      </c>
      <c r="AH51" s="262">
        <v>0.7244</v>
      </c>
      <c r="AI51" s="263">
        <v>0.8332508922670192</v>
      </c>
      <c r="AK51" s="80">
        <v>52</v>
      </c>
      <c r="AL51" s="209" t="s">
        <v>80</v>
      </c>
      <c r="AM51" s="209">
        <v>700</v>
      </c>
      <c r="AN51" s="209">
        <v>2711</v>
      </c>
      <c r="AO51" s="210">
        <v>0.8335</v>
      </c>
      <c r="AP51" s="211">
        <v>0.9050325040128411</v>
      </c>
      <c r="AQ51" s="176"/>
      <c r="AR51" s="80">
        <v>54</v>
      </c>
      <c r="AS51" s="81" t="s">
        <v>80</v>
      </c>
      <c r="AT51" s="81">
        <v>700</v>
      </c>
      <c r="AU51" s="81">
        <v>3049</v>
      </c>
      <c r="AV51" s="82">
        <v>0.8031</v>
      </c>
      <c r="AW51" s="83">
        <v>0.8822662534435262</v>
      </c>
      <c r="AX51" s="176"/>
      <c r="AY51" s="63">
        <v>64</v>
      </c>
      <c r="AZ51" s="261" t="s">
        <v>80</v>
      </c>
      <c r="BA51" s="261">
        <v>700</v>
      </c>
      <c r="BB51" s="261">
        <v>2510</v>
      </c>
      <c r="BC51" s="262">
        <v>0.704</v>
      </c>
      <c r="BD51" s="263">
        <v>0.8317730307076101</v>
      </c>
      <c r="BE51" s="176"/>
      <c r="BF51" s="68">
        <v>62</v>
      </c>
      <c r="BG51" s="69" t="s">
        <v>80</v>
      </c>
      <c r="BH51" s="69">
        <v>700</v>
      </c>
      <c r="BI51" s="69">
        <v>3311</v>
      </c>
      <c r="BJ51" s="70">
        <v>0.7079</v>
      </c>
      <c r="BK51" s="71">
        <v>0.8323730154501865</v>
      </c>
      <c r="BL51" s="16"/>
      <c r="BM51" s="107">
        <v>49</v>
      </c>
      <c r="BN51" s="191" t="s">
        <v>80</v>
      </c>
      <c r="BO51" s="191">
        <v>700</v>
      </c>
      <c r="BP51" s="191">
        <v>2520</v>
      </c>
      <c r="BQ51" s="192">
        <v>0.7924</v>
      </c>
      <c r="BR51" s="193">
        <v>0.8824</v>
      </c>
    </row>
    <row r="52" spans="2:70" ht="15.75">
      <c r="B52" s="353">
        <v>1</v>
      </c>
      <c r="C52" s="81" t="s">
        <v>50</v>
      </c>
      <c r="D52" s="81">
        <v>400</v>
      </c>
      <c r="E52" s="81">
        <v>658</v>
      </c>
      <c r="F52" s="82">
        <v>1</v>
      </c>
      <c r="G52" s="83">
        <v>1</v>
      </c>
      <c r="I52" s="327">
        <v>1</v>
      </c>
      <c r="J52" s="330" t="s">
        <v>50</v>
      </c>
      <c r="K52" s="330">
        <v>400</v>
      </c>
      <c r="L52" s="330">
        <v>612</v>
      </c>
      <c r="M52" s="329">
        <v>1</v>
      </c>
      <c r="N52" s="328">
        <v>1</v>
      </c>
      <c r="P52" s="80">
        <v>1</v>
      </c>
      <c r="Q52" s="81" t="s">
        <v>50</v>
      </c>
      <c r="R52" s="81">
        <v>400</v>
      </c>
      <c r="S52" s="81">
        <v>578</v>
      </c>
      <c r="T52" s="82">
        <v>1</v>
      </c>
      <c r="U52" s="83">
        <v>1</v>
      </c>
      <c r="W52" s="80">
        <v>1</v>
      </c>
      <c r="X52" s="81" t="s">
        <v>50</v>
      </c>
      <c r="Y52" s="81">
        <v>400</v>
      </c>
      <c r="Z52" s="81">
        <v>580</v>
      </c>
      <c r="AA52" s="82">
        <v>1</v>
      </c>
      <c r="AB52" s="83">
        <v>1</v>
      </c>
      <c r="AD52" s="63">
        <v>6</v>
      </c>
      <c r="AE52" s="261" t="s">
        <v>50</v>
      </c>
      <c r="AF52" s="261">
        <v>400</v>
      </c>
      <c r="AG52" s="261">
        <v>574</v>
      </c>
      <c r="AH52" s="262">
        <v>0.9981</v>
      </c>
      <c r="AI52" s="263">
        <v>0.99905</v>
      </c>
      <c r="AK52" s="80">
        <v>1</v>
      </c>
      <c r="AL52" s="209" t="s">
        <v>50</v>
      </c>
      <c r="AM52" s="209">
        <v>400</v>
      </c>
      <c r="AN52" s="209">
        <v>598</v>
      </c>
      <c r="AO52" s="210">
        <v>1</v>
      </c>
      <c r="AP52" s="211">
        <v>1</v>
      </c>
      <c r="AQ52" s="176"/>
      <c r="AR52" s="80">
        <v>2</v>
      </c>
      <c r="AS52" s="81" t="s">
        <v>50</v>
      </c>
      <c r="AT52" s="81">
        <v>400</v>
      </c>
      <c r="AU52" s="81">
        <v>668</v>
      </c>
      <c r="AV52" s="82">
        <v>0.9985</v>
      </c>
      <c r="AW52" s="83">
        <v>0.99925</v>
      </c>
      <c r="AX52" s="176"/>
      <c r="AY52" s="63">
        <v>1</v>
      </c>
      <c r="AZ52" s="261" t="s">
        <v>50</v>
      </c>
      <c r="BA52" s="261">
        <v>400</v>
      </c>
      <c r="BB52" s="261">
        <v>524</v>
      </c>
      <c r="BC52" s="262">
        <v>1</v>
      </c>
      <c r="BD52" s="263">
        <v>1</v>
      </c>
      <c r="BE52" s="176"/>
      <c r="BF52" s="68">
        <v>3</v>
      </c>
      <c r="BG52" s="69" t="s">
        <v>50</v>
      </c>
      <c r="BH52" s="69">
        <v>400</v>
      </c>
      <c r="BI52" s="69">
        <v>753</v>
      </c>
      <c r="BJ52" s="70">
        <v>0.9988</v>
      </c>
      <c r="BK52" s="71">
        <v>0.9994000000000001</v>
      </c>
      <c r="BL52" s="16"/>
      <c r="BM52" s="107">
        <v>17</v>
      </c>
      <c r="BN52" s="191" t="s">
        <v>50</v>
      </c>
      <c r="BO52" s="191">
        <v>400</v>
      </c>
      <c r="BP52" s="191">
        <v>653</v>
      </c>
      <c r="BQ52" s="192">
        <v>0.9622</v>
      </c>
      <c r="BR52" s="193">
        <v>0.9811</v>
      </c>
    </row>
    <row r="53" spans="2:70" ht="15.75">
      <c r="B53" s="353">
        <v>1</v>
      </c>
      <c r="C53" s="81" t="s">
        <v>97</v>
      </c>
      <c r="D53" s="81">
        <v>400</v>
      </c>
      <c r="E53" s="81">
        <v>1316</v>
      </c>
      <c r="F53" s="82">
        <v>1</v>
      </c>
      <c r="G53" s="83">
        <v>1</v>
      </c>
      <c r="I53" s="327">
        <v>1</v>
      </c>
      <c r="J53" s="330" t="s">
        <v>97</v>
      </c>
      <c r="K53" s="330">
        <v>400</v>
      </c>
      <c r="L53" s="330">
        <v>1377</v>
      </c>
      <c r="M53" s="329">
        <v>1</v>
      </c>
      <c r="N53" s="328">
        <v>1</v>
      </c>
      <c r="P53" s="80">
        <v>1</v>
      </c>
      <c r="Q53" s="81" t="s">
        <v>97</v>
      </c>
      <c r="R53" s="81">
        <v>400</v>
      </c>
      <c r="S53" s="81">
        <v>1247</v>
      </c>
      <c r="T53" s="82">
        <v>1</v>
      </c>
      <c r="U53" s="83">
        <v>1</v>
      </c>
      <c r="W53" s="80">
        <v>1</v>
      </c>
      <c r="X53" s="81" t="s">
        <v>97</v>
      </c>
      <c r="Y53" s="81">
        <v>400</v>
      </c>
      <c r="Z53" s="81">
        <v>1660</v>
      </c>
      <c r="AA53" s="82">
        <v>1</v>
      </c>
      <c r="AB53" s="83">
        <v>1</v>
      </c>
      <c r="AD53" s="63">
        <v>1</v>
      </c>
      <c r="AE53" s="261" t="s">
        <v>97</v>
      </c>
      <c r="AF53" s="261">
        <v>400</v>
      </c>
      <c r="AG53" s="261">
        <v>1326</v>
      </c>
      <c r="AH53" s="262">
        <v>1</v>
      </c>
      <c r="AI53" s="263">
        <v>1</v>
      </c>
      <c r="AK53" s="80">
        <v>1</v>
      </c>
      <c r="AL53" s="209" t="s">
        <v>97</v>
      </c>
      <c r="AM53" s="209">
        <v>400</v>
      </c>
      <c r="AN53" s="209">
        <v>1418</v>
      </c>
      <c r="AO53" s="210">
        <v>1</v>
      </c>
      <c r="AP53" s="211">
        <v>1</v>
      </c>
      <c r="AQ53" s="176"/>
      <c r="AR53" s="80">
        <v>1</v>
      </c>
      <c r="AS53" s="81" t="s">
        <v>97</v>
      </c>
      <c r="AT53" s="81">
        <v>400</v>
      </c>
      <c r="AU53" s="81">
        <v>1625</v>
      </c>
      <c r="AV53" s="82">
        <v>1</v>
      </c>
      <c r="AW53" s="83">
        <v>1</v>
      </c>
      <c r="AX53" s="176"/>
      <c r="AY53" s="63">
        <v>1</v>
      </c>
      <c r="AZ53" s="261" t="s">
        <v>97</v>
      </c>
      <c r="BA53" s="261">
        <v>400</v>
      </c>
      <c r="BB53" s="261">
        <v>1240</v>
      </c>
      <c r="BC53" s="262">
        <v>1</v>
      </c>
      <c r="BD53" s="263">
        <v>1</v>
      </c>
      <c r="BE53" s="176"/>
      <c r="BF53" s="68">
        <v>1</v>
      </c>
      <c r="BG53" s="69" t="s">
        <v>97</v>
      </c>
      <c r="BH53" s="69">
        <v>400</v>
      </c>
      <c r="BI53" s="69">
        <v>2576</v>
      </c>
      <c r="BJ53" s="70">
        <v>1</v>
      </c>
      <c r="BK53" s="71">
        <v>1</v>
      </c>
      <c r="BL53" s="16"/>
      <c r="BM53" s="107">
        <v>2</v>
      </c>
      <c r="BN53" s="191" t="s">
        <v>97</v>
      </c>
      <c r="BO53" s="191">
        <v>400</v>
      </c>
      <c r="BP53" s="191">
        <v>2467</v>
      </c>
      <c r="BQ53" s="192">
        <v>1</v>
      </c>
      <c r="BR53" s="193">
        <v>0.9999</v>
      </c>
    </row>
    <row r="54" spans="2:70" ht="15.75">
      <c r="B54" s="353">
        <v>42</v>
      </c>
      <c r="C54" s="81" t="s">
        <v>104</v>
      </c>
      <c r="D54" s="81">
        <v>400</v>
      </c>
      <c r="E54" s="81">
        <v>554</v>
      </c>
      <c r="F54" s="82">
        <v>0.8966</v>
      </c>
      <c r="G54" s="83">
        <v>0.9482999999999999</v>
      </c>
      <c r="I54" s="323">
        <v>75</v>
      </c>
      <c r="J54" s="324" t="s">
        <v>104</v>
      </c>
      <c r="K54" s="324">
        <v>400</v>
      </c>
      <c r="L54" s="324">
        <v>283</v>
      </c>
      <c r="M54" s="325">
        <v>0.6751</v>
      </c>
      <c r="N54" s="326">
        <v>0.7145640186915888</v>
      </c>
      <c r="P54" s="80">
        <v>62</v>
      </c>
      <c r="Q54" s="81" t="s">
        <v>104</v>
      </c>
      <c r="R54" s="81">
        <v>400</v>
      </c>
      <c r="S54" s="81">
        <v>460</v>
      </c>
      <c r="T54" s="82">
        <v>0.7618</v>
      </c>
      <c r="U54" s="83">
        <v>0.8639827067669172</v>
      </c>
      <c r="W54" s="80">
        <v>41</v>
      </c>
      <c r="X54" s="81" t="s">
        <v>104</v>
      </c>
      <c r="Y54" s="81">
        <v>400</v>
      </c>
      <c r="Z54" s="81">
        <v>382</v>
      </c>
      <c r="AA54" s="82">
        <v>0.9171</v>
      </c>
      <c r="AB54" s="83">
        <v>0.9477748520710059</v>
      </c>
      <c r="AD54" s="63">
        <v>45</v>
      </c>
      <c r="AE54" s="261" t="s">
        <v>104</v>
      </c>
      <c r="AF54" s="261">
        <v>400</v>
      </c>
      <c r="AG54" s="261">
        <v>461</v>
      </c>
      <c r="AH54" s="262">
        <v>0.8451</v>
      </c>
      <c r="AI54" s="263">
        <v>0.9201877952755906</v>
      </c>
      <c r="AK54" s="80">
        <v>44</v>
      </c>
      <c r="AL54" s="209" t="s">
        <v>104</v>
      </c>
      <c r="AM54" s="209">
        <v>400</v>
      </c>
      <c r="AN54" s="209">
        <v>517</v>
      </c>
      <c r="AO54" s="210">
        <v>0.8826</v>
      </c>
      <c r="AP54" s="211">
        <v>0.9413</v>
      </c>
      <c r="AQ54" s="176"/>
      <c r="AR54" s="91">
        <v>72</v>
      </c>
      <c r="AS54" s="92" t="s">
        <v>104</v>
      </c>
      <c r="AT54" s="92">
        <v>400</v>
      </c>
      <c r="AU54" s="92">
        <v>295</v>
      </c>
      <c r="AV54" s="93">
        <v>0.7146</v>
      </c>
      <c r="AW54" s="94">
        <v>0.7548</v>
      </c>
      <c r="AX54" s="176"/>
      <c r="AY54" s="63">
        <v>65</v>
      </c>
      <c r="AZ54" s="261" t="s">
        <v>104</v>
      </c>
      <c r="BA54" s="261">
        <v>400</v>
      </c>
      <c r="BB54" s="261">
        <v>430</v>
      </c>
      <c r="BC54" s="262">
        <v>0.7408</v>
      </c>
      <c r="BD54" s="263">
        <v>0.830993220338983</v>
      </c>
      <c r="BE54" s="176"/>
      <c r="BF54" s="68">
        <v>54</v>
      </c>
      <c r="BG54" s="69" t="s">
        <v>104</v>
      </c>
      <c r="BH54" s="69">
        <v>400</v>
      </c>
      <c r="BI54" s="69">
        <v>536</v>
      </c>
      <c r="BJ54" s="70">
        <v>0.7763</v>
      </c>
      <c r="BK54" s="71">
        <v>0.867240909090909</v>
      </c>
      <c r="BL54" s="16"/>
      <c r="BM54" s="198">
        <v>74</v>
      </c>
      <c r="BN54" s="199" t="s">
        <v>104</v>
      </c>
      <c r="BO54" s="199">
        <v>400</v>
      </c>
      <c r="BP54" s="199">
        <v>461</v>
      </c>
      <c r="BQ54" s="200">
        <v>0.6107</v>
      </c>
      <c r="BR54" s="201">
        <v>0.765</v>
      </c>
    </row>
    <row r="55" spans="2:70" ht="15.75">
      <c r="B55" s="353">
        <v>27</v>
      </c>
      <c r="C55" s="81" t="s">
        <v>22</v>
      </c>
      <c r="D55" s="81">
        <v>400</v>
      </c>
      <c r="E55" s="81">
        <v>497</v>
      </c>
      <c r="F55" s="82">
        <v>0.9776</v>
      </c>
      <c r="G55" s="83">
        <v>0.9870035928143712</v>
      </c>
      <c r="I55" s="327">
        <v>29</v>
      </c>
      <c r="J55" s="330" t="s">
        <v>22</v>
      </c>
      <c r="K55" s="330">
        <v>400</v>
      </c>
      <c r="L55" s="330">
        <v>458</v>
      </c>
      <c r="M55" s="329">
        <v>0.958</v>
      </c>
      <c r="N55" s="328">
        <v>0.9782628992628992</v>
      </c>
      <c r="P55" s="80">
        <v>24</v>
      </c>
      <c r="Q55" s="81" t="s">
        <v>22</v>
      </c>
      <c r="R55" s="81">
        <v>400</v>
      </c>
      <c r="S55" s="81">
        <v>494</v>
      </c>
      <c r="T55" s="82">
        <v>0.9735</v>
      </c>
      <c r="U55" s="83">
        <v>0.98675</v>
      </c>
      <c r="W55" s="80">
        <v>6</v>
      </c>
      <c r="X55" s="81" t="s">
        <v>22</v>
      </c>
      <c r="Y55" s="81">
        <v>400</v>
      </c>
      <c r="Z55" s="81">
        <v>499</v>
      </c>
      <c r="AA55" s="82">
        <v>0.9963</v>
      </c>
      <c r="AB55" s="83">
        <v>0.99815</v>
      </c>
      <c r="AD55" s="63">
        <v>19</v>
      </c>
      <c r="AE55" s="261" t="s">
        <v>22</v>
      </c>
      <c r="AF55" s="261">
        <v>400</v>
      </c>
      <c r="AG55" s="261">
        <v>451</v>
      </c>
      <c r="AH55" s="262">
        <v>0.9811</v>
      </c>
      <c r="AI55" s="263">
        <v>0.99055</v>
      </c>
      <c r="AK55" s="80">
        <v>45</v>
      </c>
      <c r="AL55" s="209" t="s">
        <v>22</v>
      </c>
      <c r="AM55" s="209">
        <v>400</v>
      </c>
      <c r="AN55" s="209">
        <v>588</v>
      </c>
      <c r="AO55" s="210">
        <v>0.8762</v>
      </c>
      <c r="AP55" s="211">
        <v>0.9361891719745223</v>
      </c>
      <c r="AQ55" s="176"/>
      <c r="AR55" s="80">
        <v>32</v>
      </c>
      <c r="AS55" s="81" t="s">
        <v>22</v>
      </c>
      <c r="AT55" s="81">
        <v>400</v>
      </c>
      <c r="AU55" s="81">
        <v>642</v>
      </c>
      <c r="AV55" s="82">
        <v>0.9232</v>
      </c>
      <c r="AW55" s="83">
        <v>0.9575821428571429</v>
      </c>
      <c r="AX55" s="176"/>
      <c r="AY55" s="63">
        <v>24</v>
      </c>
      <c r="AZ55" s="261" t="s">
        <v>22</v>
      </c>
      <c r="BA55" s="261">
        <v>400</v>
      </c>
      <c r="BB55" s="261">
        <v>574</v>
      </c>
      <c r="BC55" s="262">
        <v>0.9297</v>
      </c>
      <c r="BD55" s="263">
        <v>0.9632327493261456</v>
      </c>
      <c r="BE55" s="176"/>
      <c r="BF55" s="68">
        <v>30</v>
      </c>
      <c r="BG55" s="69" t="s">
        <v>22</v>
      </c>
      <c r="BH55" s="69">
        <v>400</v>
      </c>
      <c r="BI55" s="69">
        <v>555</v>
      </c>
      <c r="BJ55" s="70">
        <v>0.9057</v>
      </c>
      <c r="BK55" s="71">
        <v>0.9510695845697329</v>
      </c>
      <c r="BL55" s="16"/>
      <c r="BM55" s="107">
        <v>26</v>
      </c>
      <c r="BN55" s="191" t="s">
        <v>22</v>
      </c>
      <c r="BO55" s="191">
        <v>400</v>
      </c>
      <c r="BP55" s="191">
        <v>423</v>
      </c>
      <c r="BQ55" s="192">
        <v>0.9231</v>
      </c>
      <c r="BR55" s="193">
        <v>0.9549</v>
      </c>
    </row>
    <row r="56" spans="2:70" ht="15.75">
      <c r="B56" s="353">
        <v>1</v>
      </c>
      <c r="C56" s="81" t="s">
        <v>98</v>
      </c>
      <c r="D56" s="81">
        <v>400</v>
      </c>
      <c r="E56" s="81">
        <v>554</v>
      </c>
      <c r="F56" s="82">
        <v>1</v>
      </c>
      <c r="G56" s="83">
        <v>1</v>
      </c>
      <c r="I56" s="327">
        <v>1</v>
      </c>
      <c r="J56" s="330" t="s">
        <v>98</v>
      </c>
      <c r="K56" s="330">
        <v>400</v>
      </c>
      <c r="L56" s="330">
        <v>641</v>
      </c>
      <c r="M56" s="329">
        <v>1</v>
      </c>
      <c r="N56" s="328">
        <v>1</v>
      </c>
      <c r="P56" s="80">
        <v>9</v>
      </c>
      <c r="Q56" s="81" t="s">
        <v>98</v>
      </c>
      <c r="R56" s="81">
        <v>400</v>
      </c>
      <c r="S56" s="81">
        <v>589</v>
      </c>
      <c r="T56" s="82">
        <v>0.9981</v>
      </c>
      <c r="U56" s="83">
        <v>0.99905</v>
      </c>
      <c r="W56" s="80">
        <v>1</v>
      </c>
      <c r="X56" s="81" t="s">
        <v>98</v>
      </c>
      <c r="Y56" s="81">
        <v>400</v>
      </c>
      <c r="Z56" s="81">
        <v>634</v>
      </c>
      <c r="AA56" s="82">
        <v>1</v>
      </c>
      <c r="AB56" s="83">
        <v>1</v>
      </c>
      <c r="AD56" s="63">
        <v>1</v>
      </c>
      <c r="AE56" s="261" t="s">
        <v>98</v>
      </c>
      <c r="AF56" s="261">
        <v>400</v>
      </c>
      <c r="AG56" s="261">
        <v>511</v>
      </c>
      <c r="AH56" s="262">
        <v>1</v>
      </c>
      <c r="AI56" s="263">
        <v>1</v>
      </c>
      <c r="AK56" s="80">
        <v>2</v>
      </c>
      <c r="AL56" s="209" t="s">
        <v>98</v>
      </c>
      <c r="AM56" s="209">
        <v>400</v>
      </c>
      <c r="AN56" s="209">
        <v>623</v>
      </c>
      <c r="AO56" s="210">
        <v>0.9986</v>
      </c>
      <c r="AP56" s="211">
        <v>0.9993000000000001</v>
      </c>
      <c r="AQ56" s="176"/>
      <c r="AR56" s="80">
        <v>1</v>
      </c>
      <c r="AS56" s="81" t="s">
        <v>98</v>
      </c>
      <c r="AT56" s="81">
        <v>400</v>
      </c>
      <c r="AU56" s="81">
        <v>756</v>
      </c>
      <c r="AV56" s="82">
        <v>1</v>
      </c>
      <c r="AW56" s="83">
        <v>1</v>
      </c>
      <c r="AX56" s="176"/>
      <c r="AY56" s="63">
        <v>8</v>
      </c>
      <c r="AZ56" s="261" t="s">
        <v>98</v>
      </c>
      <c r="BA56" s="261">
        <v>400</v>
      </c>
      <c r="BB56" s="261">
        <v>584</v>
      </c>
      <c r="BC56" s="262">
        <v>0.9946</v>
      </c>
      <c r="BD56" s="263">
        <v>0.9973000000000001</v>
      </c>
      <c r="BE56" s="176"/>
      <c r="BF56" s="68">
        <v>14</v>
      </c>
      <c r="BG56" s="69" t="s">
        <v>98</v>
      </c>
      <c r="BH56" s="69">
        <v>400</v>
      </c>
      <c r="BI56" s="69">
        <v>1350</v>
      </c>
      <c r="BJ56" s="70">
        <v>0.9882</v>
      </c>
      <c r="BK56" s="71">
        <v>0.9931731204943357</v>
      </c>
      <c r="BL56" s="16"/>
      <c r="BM56" s="107">
        <v>5</v>
      </c>
      <c r="BN56" s="191" t="s">
        <v>98</v>
      </c>
      <c r="BO56" s="191">
        <v>400</v>
      </c>
      <c r="BP56" s="191">
        <v>602</v>
      </c>
      <c r="BQ56" s="192">
        <v>0.9965</v>
      </c>
      <c r="BR56" s="193">
        <v>0.9983</v>
      </c>
    </row>
    <row r="57" spans="2:70" ht="15.75">
      <c r="B57" s="356">
        <v>77</v>
      </c>
      <c r="C57" s="92" t="s">
        <v>19</v>
      </c>
      <c r="D57" s="92">
        <v>1500</v>
      </c>
      <c r="E57" s="92">
        <v>1007</v>
      </c>
      <c r="F57" s="93">
        <v>0.6693</v>
      </c>
      <c r="G57" s="94">
        <v>0.7253412476722533</v>
      </c>
      <c r="I57" s="323">
        <v>73</v>
      </c>
      <c r="J57" s="324" t="s">
        <v>19</v>
      </c>
      <c r="K57" s="324">
        <v>1500</v>
      </c>
      <c r="L57" s="324">
        <v>934</v>
      </c>
      <c r="M57" s="325">
        <v>0.6833</v>
      </c>
      <c r="N57" s="326">
        <v>0.7312209273182957</v>
      </c>
      <c r="P57" s="91">
        <v>73</v>
      </c>
      <c r="Q57" s="92" t="s">
        <v>19</v>
      </c>
      <c r="R57" s="92">
        <v>1500</v>
      </c>
      <c r="S57" s="92">
        <v>1043</v>
      </c>
      <c r="T57" s="93">
        <v>0.7349</v>
      </c>
      <c r="U57" s="94">
        <v>0.7858715053763441</v>
      </c>
      <c r="W57" s="91">
        <v>72</v>
      </c>
      <c r="X57" s="92" t="s">
        <v>19</v>
      </c>
      <c r="Y57" s="92">
        <v>1500</v>
      </c>
      <c r="Z57" s="92">
        <v>1080</v>
      </c>
      <c r="AA57" s="93">
        <v>0.5101</v>
      </c>
      <c r="AB57" s="94">
        <v>0.6673729813664596</v>
      </c>
      <c r="AD57" s="98">
        <v>69</v>
      </c>
      <c r="AE57" s="268" t="s">
        <v>19</v>
      </c>
      <c r="AF57" s="268">
        <v>1500</v>
      </c>
      <c r="AG57" s="268">
        <v>1535</v>
      </c>
      <c r="AH57" s="269">
        <v>0.6383</v>
      </c>
      <c r="AI57" s="270">
        <v>0.7728223163841808</v>
      </c>
      <c r="AK57" s="91">
        <v>78</v>
      </c>
      <c r="AL57" s="215" t="s">
        <v>19</v>
      </c>
      <c r="AM57" s="215">
        <v>1500</v>
      </c>
      <c r="AN57" s="215">
        <v>1015</v>
      </c>
      <c r="AO57" s="216">
        <v>0.6293</v>
      </c>
      <c r="AP57" s="217">
        <v>0.7118015151515151</v>
      </c>
      <c r="AQ57" s="176"/>
      <c r="AR57" s="91">
        <v>78</v>
      </c>
      <c r="AS57" s="92" t="s">
        <v>19</v>
      </c>
      <c r="AT57" s="92">
        <v>1500</v>
      </c>
      <c r="AU57" s="92">
        <v>1310</v>
      </c>
      <c r="AV57" s="93">
        <v>0.4404</v>
      </c>
      <c r="AW57" s="94">
        <v>0.620239800995025</v>
      </c>
      <c r="AX57" s="176"/>
      <c r="AY57" s="98">
        <v>83</v>
      </c>
      <c r="AZ57" s="268" t="s">
        <v>19</v>
      </c>
      <c r="BA57" s="268">
        <v>1500</v>
      </c>
      <c r="BB57" s="268">
        <v>1340</v>
      </c>
      <c r="BC57" s="269">
        <v>0.4129</v>
      </c>
      <c r="BD57" s="270">
        <v>0.6020694563662374</v>
      </c>
      <c r="BE57" s="176"/>
      <c r="BF57" s="360">
        <v>84</v>
      </c>
      <c r="BG57" s="362" t="s">
        <v>19</v>
      </c>
      <c r="BH57" s="362">
        <v>1500</v>
      </c>
      <c r="BI57" s="362">
        <v>1443</v>
      </c>
      <c r="BJ57" s="363">
        <v>0.325</v>
      </c>
      <c r="BK57" s="364">
        <v>0.5376493261455525</v>
      </c>
      <c r="BL57" s="16"/>
      <c r="BM57" s="202">
        <v>83</v>
      </c>
      <c r="BN57" s="203" t="s">
        <v>19</v>
      </c>
      <c r="BO57" s="203">
        <v>1500</v>
      </c>
      <c r="BP57" s="203">
        <v>748</v>
      </c>
      <c r="BQ57" s="204">
        <v>0.2702</v>
      </c>
      <c r="BR57" s="205">
        <v>0.4984</v>
      </c>
    </row>
    <row r="58" spans="2:70" ht="15.75">
      <c r="B58" s="353">
        <v>1</v>
      </c>
      <c r="C58" s="81" t="s">
        <v>1</v>
      </c>
      <c r="D58" s="81">
        <v>400</v>
      </c>
      <c r="E58" s="81">
        <v>754</v>
      </c>
      <c r="F58" s="82">
        <v>1</v>
      </c>
      <c r="G58" s="83">
        <v>1</v>
      </c>
      <c r="I58" s="327">
        <v>1</v>
      </c>
      <c r="J58" s="330" t="s">
        <v>1</v>
      </c>
      <c r="K58" s="330">
        <v>400</v>
      </c>
      <c r="L58" s="330">
        <v>752</v>
      </c>
      <c r="M58" s="329">
        <v>1</v>
      </c>
      <c r="N58" s="328">
        <v>1</v>
      </c>
      <c r="P58" s="80">
        <v>1</v>
      </c>
      <c r="Q58" s="81" t="s">
        <v>1</v>
      </c>
      <c r="R58" s="81">
        <v>400</v>
      </c>
      <c r="S58" s="81">
        <v>898</v>
      </c>
      <c r="T58" s="82">
        <v>1</v>
      </c>
      <c r="U58" s="83">
        <v>1</v>
      </c>
      <c r="W58" s="80">
        <v>1</v>
      </c>
      <c r="X58" s="81" t="s">
        <v>1</v>
      </c>
      <c r="Y58" s="81">
        <v>400</v>
      </c>
      <c r="Z58" s="81">
        <v>1276</v>
      </c>
      <c r="AA58" s="82">
        <v>1</v>
      </c>
      <c r="AB58" s="83">
        <v>1</v>
      </c>
      <c r="AD58" s="63">
        <v>14</v>
      </c>
      <c r="AE58" s="261" t="s">
        <v>1</v>
      </c>
      <c r="AF58" s="261">
        <v>400</v>
      </c>
      <c r="AG58" s="261">
        <v>607</v>
      </c>
      <c r="AH58" s="262">
        <v>0.989</v>
      </c>
      <c r="AI58" s="263">
        <v>0.9944999999999999</v>
      </c>
      <c r="AK58" s="80">
        <v>20</v>
      </c>
      <c r="AL58" s="209" t="s">
        <v>1</v>
      </c>
      <c r="AM58" s="209">
        <v>400</v>
      </c>
      <c r="AN58" s="209">
        <v>838</v>
      </c>
      <c r="AO58" s="210">
        <v>0.9686</v>
      </c>
      <c r="AP58" s="211">
        <v>0.9843</v>
      </c>
      <c r="AQ58" s="176"/>
      <c r="AR58" s="80">
        <v>37</v>
      </c>
      <c r="AS58" s="81" t="s">
        <v>1</v>
      </c>
      <c r="AT58" s="81">
        <v>400</v>
      </c>
      <c r="AU58" s="81">
        <v>743</v>
      </c>
      <c r="AV58" s="82">
        <v>0.8952</v>
      </c>
      <c r="AW58" s="83">
        <v>0.9476</v>
      </c>
      <c r="AX58" s="176"/>
      <c r="AY58" s="63">
        <v>62</v>
      </c>
      <c r="AZ58" s="261" t="s">
        <v>1</v>
      </c>
      <c r="BA58" s="261">
        <v>400</v>
      </c>
      <c r="BB58" s="261">
        <v>583</v>
      </c>
      <c r="BC58" s="262">
        <v>0.6849</v>
      </c>
      <c r="BD58" s="263">
        <v>0.8424499999999999</v>
      </c>
      <c r="BE58" s="176"/>
      <c r="BF58" s="68">
        <v>51</v>
      </c>
      <c r="BG58" s="69" t="s">
        <v>1</v>
      </c>
      <c r="BH58" s="69">
        <v>400</v>
      </c>
      <c r="BI58" s="69">
        <v>500</v>
      </c>
      <c r="BJ58" s="70">
        <v>0.8635</v>
      </c>
      <c r="BK58" s="71">
        <v>0.8832651515151515</v>
      </c>
      <c r="BL58" s="16"/>
      <c r="BM58" s="107">
        <v>39</v>
      </c>
      <c r="BN58" s="191" t="s">
        <v>1</v>
      </c>
      <c r="BO58" s="191">
        <v>400</v>
      </c>
      <c r="BP58" s="191">
        <v>702</v>
      </c>
      <c r="BQ58" s="192">
        <v>0.8425</v>
      </c>
      <c r="BR58" s="193">
        <v>0.9198</v>
      </c>
    </row>
    <row r="59" spans="2:70" ht="15.75">
      <c r="B59" s="353">
        <v>43</v>
      </c>
      <c r="C59" s="81" t="s">
        <v>147</v>
      </c>
      <c r="D59" s="81">
        <v>400</v>
      </c>
      <c r="E59" s="81">
        <v>455</v>
      </c>
      <c r="F59" s="82">
        <v>0.8984</v>
      </c>
      <c r="G59" s="83">
        <v>0.9482445859872611</v>
      </c>
      <c r="I59" s="327">
        <v>52</v>
      </c>
      <c r="J59" s="330" t="s">
        <v>147</v>
      </c>
      <c r="K59" s="330">
        <v>400</v>
      </c>
      <c r="L59" s="330">
        <v>323</v>
      </c>
      <c r="M59" s="329">
        <v>0.9127</v>
      </c>
      <c r="N59" s="328">
        <v>0.916594769874477</v>
      </c>
      <c r="P59" s="80">
        <v>57</v>
      </c>
      <c r="Q59" s="81" t="s">
        <v>147</v>
      </c>
      <c r="R59" s="81">
        <v>400</v>
      </c>
      <c r="S59" s="81">
        <v>301</v>
      </c>
      <c r="T59" s="82">
        <v>0.9021</v>
      </c>
      <c r="U59" s="83">
        <v>0.9015500000000001</v>
      </c>
      <c r="W59" s="80">
        <v>63</v>
      </c>
      <c r="X59" s="81" t="s">
        <v>147</v>
      </c>
      <c r="Y59" s="81">
        <v>400</v>
      </c>
      <c r="Z59" s="81">
        <v>215</v>
      </c>
      <c r="AA59" s="82">
        <v>0.8844</v>
      </c>
      <c r="AB59" s="83">
        <v>0.833373469387755</v>
      </c>
      <c r="AD59" s="63">
        <v>64</v>
      </c>
      <c r="AE59" s="261" t="s">
        <v>147</v>
      </c>
      <c r="AF59" s="261">
        <v>400</v>
      </c>
      <c r="AG59" s="261">
        <v>207</v>
      </c>
      <c r="AH59" s="262">
        <v>0.8541</v>
      </c>
      <c r="AI59" s="263">
        <v>0.8305499999999999</v>
      </c>
      <c r="AK59" s="80">
        <v>66</v>
      </c>
      <c r="AL59" s="209" t="s">
        <v>147</v>
      </c>
      <c r="AM59" s="209">
        <v>400</v>
      </c>
      <c r="AN59" s="209">
        <v>250</v>
      </c>
      <c r="AO59" s="210">
        <v>0.8635</v>
      </c>
      <c r="AP59" s="211">
        <v>0.8422921686746988</v>
      </c>
      <c r="AQ59" s="176"/>
      <c r="AR59" s="80">
        <v>49</v>
      </c>
      <c r="AS59" s="81" t="s">
        <v>147</v>
      </c>
      <c r="AT59" s="81">
        <v>400</v>
      </c>
      <c r="AU59" s="81">
        <v>297</v>
      </c>
      <c r="AV59" s="82">
        <v>0.9258</v>
      </c>
      <c r="AW59" s="83">
        <v>0.9060188340807175</v>
      </c>
      <c r="AX59" s="176"/>
      <c r="AY59" s="63">
        <v>48</v>
      </c>
      <c r="AZ59" s="261" t="s">
        <v>147</v>
      </c>
      <c r="BA59" s="261">
        <v>400</v>
      </c>
      <c r="BB59" s="261">
        <v>304</v>
      </c>
      <c r="BC59" s="262">
        <v>0.8947</v>
      </c>
      <c r="BD59" s="263">
        <v>0.8993500000000001</v>
      </c>
      <c r="BE59" s="176"/>
      <c r="BF59" s="68">
        <v>34</v>
      </c>
      <c r="BG59" s="69" t="s">
        <v>26</v>
      </c>
      <c r="BH59" s="69">
        <v>700</v>
      </c>
      <c r="BI59" s="69">
        <v>487</v>
      </c>
      <c r="BJ59" s="70">
        <v>0.9977</v>
      </c>
      <c r="BK59" s="71">
        <v>0.9379928571428572</v>
      </c>
      <c r="BL59" s="16"/>
      <c r="BM59" s="107">
        <v>30</v>
      </c>
      <c r="BN59" s="191" t="s">
        <v>26</v>
      </c>
      <c r="BO59" s="191">
        <v>700</v>
      </c>
      <c r="BP59" s="191">
        <v>507</v>
      </c>
      <c r="BQ59" s="192">
        <v>0.9935</v>
      </c>
      <c r="BR59" s="193">
        <v>0.9416</v>
      </c>
    </row>
    <row r="60" spans="2:70" ht="15.75">
      <c r="B60" s="353">
        <v>9</v>
      </c>
      <c r="C60" s="81" t="s">
        <v>26</v>
      </c>
      <c r="D60" s="81">
        <v>700</v>
      </c>
      <c r="E60" s="81">
        <v>1227</v>
      </c>
      <c r="F60" s="82">
        <v>0.9975</v>
      </c>
      <c r="G60" s="83">
        <v>0.9977522172949003</v>
      </c>
      <c r="I60" s="327">
        <v>13</v>
      </c>
      <c r="J60" s="330" t="s">
        <v>26</v>
      </c>
      <c r="K60" s="330">
        <v>700</v>
      </c>
      <c r="L60" s="330">
        <v>1130</v>
      </c>
      <c r="M60" s="329">
        <v>0.9977</v>
      </c>
      <c r="N60" s="328">
        <v>0.9977911764705882</v>
      </c>
      <c r="P60" s="80">
        <v>1</v>
      </c>
      <c r="Q60" s="81" t="s">
        <v>26</v>
      </c>
      <c r="R60" s="81">
        <v>700</v>
      </c>
      <c r="S60" s="81">
        <v>1673</v>
      </c>
      <c r="T60" s="82">
        <v>1</v>
      </c>
      <c r="U60" s="83">
        <v>1</v>
      </c>
      <c r="W60" s="80">
        <v>1</v>
      </c>
      <c r="X60" s="81" t="s">
        <v>26</v>
      </c>
      <c r="Y60" s="81">
        <v>700</v>
      </c>
      <c r="Z60" s="81">
        <v>1169</v>
      </c>
      <c r="AA60" s="82">
        <v>1</v>
      </c>
      <c r="AB60" s="83">
        <v>1</v>
      </c>
      <c r="AD60" s="63">
        <v>1</v>
      </c>
      <c r="AE60" s="261" t="s">
        <v>26</v>
      </c>
      <c r="AF60" s="261">
        <v>700</v>
      </c>
      <c r="AG60" s="261">
        <v>1120</v>
      </c>
      <c r="AH60" s="262">
        <v>1</v>
      </c>
      <c r="AI60" s="263">
        <v>1</v>
      </c>
      <c r="AK60" s="80">
        <v>21</v>
      </c>
      <c r="AL60" s="209" t="s">
        <v>26</v>
      </c>
      <c r="AM60" s="209">
        <v>700</v>
      </c>
      <c r="AN60" s="209">
        <v>642</v>
      </c>
      <c r="AO60" s="210">
        <v>0.9983</v>
      </c>
      <c r="AP60" s="211">
        <v>0.9825785714285714</v>
      </c>
      <c r="AQ60" s="176"/>
      <c r="AR60" s="80">
        <v>16</v>
      </c>
      <c r="AS60" s="81" t="s">
        <v>26</v>
      </c>
      <c r="AT60" s="81">
        <v>700</v>
      </c>
      <c r="AU60" s="81">
        <v>653</v>
      </c>
      <c r="AV60" s="82">
        <v>0.9992</v>
      </c>
      <c r="AW60" s="83">
        <v>0.985491156462585</v>
      </c>
      <c r="AX60" s="176"/>
      <c r="AY60" s="63">
        <v>4</v>
      </c>
      <c r="AZ60" s="261" t="s">
        <v>26</v>
      </c>
      <c r="BA60" s="261">
        <v>700</v>
      </c>
      <c r="BB60" s="261">
        <v>995</v>
      </c>
      <c r="BC60" s="262">
        <v>0.9983</v>
      </c>
      <c r="BD60" s="263">
        <v>0.99915</v>
      </c>
      <c r="BE60" s="176"/>
      <c r="BF60" s="68">
        <v>11</v>
      </c>
      <c r="BG60" s="69" t="s">
        <v>39</v>
      </c>
      <c r="BH60" s="69">
        <v>700</v>
      </c>
      <c r="BI60" s="69">
        <v>1592</v>
      </c>
      <c r="BJ60" s="70">
        <v>0.9913</v>
      </c>
      <c r="BK60" s="71">
        <v>0.9956499999999999</v>
      </c>
      <c r="BL60" s="16"/>
      <c r="BM60" s="107">
        <v>13</v>
      </c>
      <c r="BN60" s="191" t="s">
        <v>39</v>
      </c>
      <c r="BO60" s="191">
        <v>700</v>
      </c>
      <c r="BP60" s="191">
        <v>1367</v>
      </c>
      <c r="BQ60" s="192">
        <v>0.9796</v>
      </c>
      <c r="BR60" s="193">
        <v>0.9889</v>
      </c>
    </row>
    <row r="61" spans="2:70" ht="15.75">
      <c r="B61" s="353">
        <v>12</v>
      </c>
      <c r="C61" s="81" t="s">
        <v>39</v>
      </c>
      <c r="D61" s="81">
        <v>700</v>
      </c>
      <c r="E61" s="81">
        <v>1577</v>
      </c>
      <c r="F61" s="82">
        <v>0.9948</v>
      </c>
      <c r="G61" s="83">
        <v>0.9969680345572354</v>
      </c>
      <c r="I61" s="327">
        <v>19</v>
      </c>
      <c r="J61" s="330" t="s">
        <v>39</v>
      </c>
      <c r="K61" s="330">
        <v>700</v>
      </c>
      <c r="L61" s="330">
        <v>1615</v>
      </c>
      <c r="M61" s="329">
        <v>0.9905</v>
      </c>
      <c r="N61" s="328">
        <v>0.9939679487179487</v>
      </c>
      <c r="P61" s="80">
        <v>10</v>
      </c>
      <c r="Q61" s="81" t="s">
        <v>39</v>
      </c>
      <c r="R61" s="81">
        <v>700</v>
      </c>
      <c r="S61" s="81">
        <v>1535</v>
      </c>
      <c r="T61" s="82">
        <v>0.9969</v>
      </c>
      <c r="U61" s="83">
        <v>0.9984500000000001</v>
      </c>
      <c r="W61" s="80">
        <v>10</v>
      </c>
      <c r="X61" s="81" t="s">
        <v>39</v>
      </c>
      <c r="Y61" s="81">
        <v>700</v>
      </c>
      <c r="Z61" s="81">
        <v>2173</v>
      </c>
      <c r="AA61" s="82">
        <v>0.9962</v>
      </c>
      <c r="AB61" s="83">
        <v>0.9970705882352942</v>
      </c>
      <c r="AD61" s="63">
        <v>15</v>
      </c>
      <c r="AE61" s="261" t="s">
        <v>39</v>
      </c>
      <c r="AF61" s="261">
        <v>700</v>
      </c>
      <c r="AG61" s="261">
        <v>1666</v>
      </c>
      <c r="AH61" s="262">
        <v>0.9902</v>
      </c>
      <c r="AI61" s="263">
        <v>0.9940885367498313</v>
      </c>
      <c r="AK61" s="80">
        <v>13</v>
      </c>
      <c r="AL61" s="209" t="s">
        <v>39</v>
      </c>
      <c r="AM61" s="209">
        <v>700</v>
      </c>
      <c r="AN61" s="209">
        <v>1638</v>
      </c>
      <c r="AO61" s="210">
        <v>0.9855</v>
      </c>
      <c r="AP61" s="211">
        <v>0.99275</v>
      </c>
      <c r="AQ61" s="176"/>
      <c r="AR61" s="80">
        <v>6</v>
      </c>
      <c r="AS61" s="81" t="s">
        <v>39</v>
      </c>
      <c r="AT61" s="81">
        <v>700</v>
      </c>
      <c r="AU61" s="81">
        <v>2491</v>
      </c>
      <c r="AV61" s="82">
        <v>0.9907</v>
      </c>
      <c r="AW61" s="83">
        <v>0.99535</v>
      </c>
      <c r="AX61" s="176"/>
      <c r="AY61" s="63">
        <v>17</v>
      </c>
      <c r="AZ61" s="261" t="s">
        <v>39</v>
      </c>
      <c r="BA61" s="261">
        <v>700</v>
      </c>
      <c r="BB61" s="261">
        <v>2307</v>
      </c>
      <c r="BC61" s="262">
        <v>0.9646</v>
      </c>
      <c r="BD61" s="263">
        <v>0.9823</v>
      </c>
      <c r="BE61" s="176"/>
      <c r="BF61" s="68">
        <v>7</v>
      </c>
      <c r="BG61" s="69" t="s">
        <v>169</v>
      </c>
      <c r="BH61" s="69">
        <v>700</v>
      </c>
      <c r="BI61" s="69">
        <v>1529</v>
      </c>
      <c r="BJ61" s="70">
        <v>0.9958</v>
      </c>
      <c r="BK61" s="71">
        <v>0.9979</v>
      </c>
      <c r="BL61" s="16"/>
      <c r="BM61" s="107">
        <v>7</v>
      </c>
      <c r="BN61" s="191" t="s">
        <v>169</v>
      </c>
      <c r="BO61" s="191">
        <v>700</v>
      </c>
      <c r="BP61" s="191">
        <v>908</v>
      </c>
      <c r="BQ61" s="192">
        <v>0.9927</v>
      </c>
      <c r="BR61" s="193">
        <v>0.9958</v>
      </c>
    </row>
    <row r="62" spans="2:70" ht="15.75">
      <c r="B62" s="353">
        <v>14</v>
      </c>
      <c r="C62" s="81" t="s">
        <v>169</v>
      </c>
      <c r="D62" s="81">
        <v>700</v>
      </c>
      <c r="E62" s="81">
        <v>1221</v>
      </c>
      <c r="F62" s="82">
        <v>0.9914</v>
      </c>
      <c r="G62" s="83">
        <v>0.9957</v>
      </c>
      <c r="I62" s="327">
        <v>5</v>
      </c>
      <c r="J62" s="330" t="s">
        <v>169</v>
      </c>
      <c r="K62" s="330">
        <v>700</v>
      </c>
      <c r="L62" s="330">
        <v>1227</v>
      </c>
      <c r="M62" s="329">
        <v>0.9975</v>
      </c>
      <c r="N62" s="328">
        <v>0.99875</v>
      </c>
      <c r="P62" s="80">
        <v>2</v>
      </c>
      <c r="Q62" s="81" t="s">
        <v>169</v>
      </c>
      <c r="R62" s="81">
        <v>700</v>
      </c>
      <c r="S62" s="81">
        <v>1178</v>
      </c>
      <c r="T62" s="82">
        <v>0.9993</v>
      </c>
      <c r="U62" s="83">
        <v>0.9996499999999999</v>
      </c>
      <c r="W62" s="80">
        <v>1</v>
      </c>
      <c r="X62" s="81" t="s">
        <v>169</v>
      </c>
      <c r="Y62" s="81">
        <v>700</v>
      </c>
      <c r="Z62" s="81">
        <v>1524</v>
      </c>
      <c r="AA62" s="82">
        <v>1</v>
      </c>
      <c r="AB62" s="83">
        <v>1</v>
      </c>
      <c r="AD62" s="63">
        <v>1</v>
      </c>
      <c r="AE62" s="301" t="s">
        <v>169</v>
      </c>
      <c r="AF62" s="261">
        <v>700</v>
      </c>
      <c r="AG62" s="261">
        <v>1418</v>
      </c>
      <c r="AH62" s="262">
        <v>1</v>
      </c>
      <c r="AI62" s="263">
        <v>1</v>
      </c>
      <c r="AK62" s="80">
        <v>5</v>
      </c>
      <c r="AL62" s="209" t="s">
        <v>169</v>
      </c>
      <c r="AM62" s="209">
        <v>700</v>
      </c>
      <c r="AN62" s="209">
        <v>1220</v>
      </c>
      <c r="AO62" s="210">
        <v>0.9967</v>
      </c>
      <c r="AP62" s="211">
        <v>0.9983500000000001</v>
      </c>
      <c r="AQ62" s="176"/>
      <c r="AR62" s="80">
        <v>5</v>
      </c>
      <c r="AS62" s="81" t="s">
        <v>169</v>
      </c>
      <c r="AT62" s="81">
        <v>700</v>
      </c>
      <c r="AU62" s="81">
        <v>1220</v>
      </c>
      <c r="AV62" s="82">
        <v>0.9935</v>
      </c>
      <c r="AW62" s="83">
        <v>0.9964188741721854</v>
      </c>
      <c r="AX62" s="176"/>
      <c r="AY62" s="63">
        <v>9</v>
      </c>
      <c r="AZ62" s="301" t="s">
        <v>169</v>
      </c>
      <c r="BA62" s="261">
        <v>700</v>
      </c>
      <c r="BB62" s="261">
        <v>1106</v>
      </c>
      <c r="BC62" s="262">
        <v>0.9925</v>
      </c>
      <c r="BD62" s="263">
        <v>0.9958521220159151</v>
      </c>
      <c r="BE62" s="176"/>
      <c r="BF62" s="68">
        <v>5</v>
      </c>
      <c r="BG62" s="69" t="s">
        <v>48</v>
      </c>
      <c r="BH62" s="69">
        <v>400</v>
      </c>
      <c r="BI62" s="69">
        <v>479</v>
      </c>
      <c r="BJ62" s="70">
        <v>0.9981</v>
      </c>
      <c r="BK62" s="71">
        <v>0.99905</v>
      </c>
      <c r="BL62" s="16"/>
      <c r="BM62" s="107">
        <v>1</v>
      </c>
      <c r="BN62" s="191" t="s">
        <v>48</v>
      </c>
      <c r="BO62" s="191">
        <v>400</v>
      </c>
      <c r="BP62" s="191">
        <v>479</v>
      </c>
      <c r="BQ62" s="192">
        <v>1</v>
      </c>
      <c r="BR62" s="193">
        <v>1</v>
      </c>
    </row>
    <row r="63" spans="2:70" ht="15.75">
      <c r="B63" s="353">
        <v>10</v>
      </c>
      <c r="C63" s="81" t="s">
        <v>48</v>
      </c>
      <c r="D63" s="81">
        <v>400</v>
      </c>
      <c r="E63" s="81">
        <v>496</v>
      </c>
      <c r="F63" s="82">
        <v>0.9955</v>
      </c>
      <c r="G63" s="83">
        <v>0.99775</v>
      </c>
      <c r="I63" s="327">
        <v>1</v>
      </c>
      <c r="J63" s="330" t="s">
        <v>48</v>
      </c>
      <c r="K63" s="330">
        <v>400</v>
      </c>
      <c r="L63" s="330">
        <v>445</v>
      </c>
      <c r="M63" s="329">
        <v>1</v>
      </c>
      <c r="N63" s="328">
        <v>1</v>
      </c>
      <c r="P63" s="80">
        <v>1</v>
      </c>
      <c r="Q63" s="81" t="s">
        <v>48</v>
      </c>
      <c r="R63" s="81">
        <v>400</v>
      </c>
      <c r="S63" s="81">
        <v>434</v>
      </c>
      <c r="T63" s="82">
        <v>1</v>
      </c>
      <c r="U63" s="83">
        <v>1</v>
      </c>
      <c r="W63" s="80">
        <v>1</v>
      </c>
      <c r="X63" s="81" t="s">
        <v>48</v>
      </c>
      <c r="Y63" s="81">
        <v>400</v>
      </c>
      <c r="Z63" s="81">
        <v>405</v>
      </c>
      <c r="AA63" s="82">
        <v>1</v>
      </c>
      <c r="AB63" s="83">
        <v>1</v>
      </c>
      <c r="AD63" s="63">
        <v>1</v>
      </c>
      <c r="AE63" s="261" t="s">
        <v>48</v>
      </c>
      <c r="AF63" s="261">
        <v>400</v>
      </c>
      <c r="AG63" s="261">
        <v>496</v>
      </c>
      <c r="AH63" s="262">
        <v>1</v>
      </c>
      <c r="AI63" s="263">
        <v>1</v>
      </c>
      <c r="AK63" s="80">
        <v>1</v>
      </c>
      <c r="AL63" s="209" t="s">
        <v>48</v>
      </c>
      <c r="AM63" s="209">
        <v>400</v>
      </c>
      <c r="AN63" s="209">
        <v>512</v>
      </c>
      <c r="AO63" s="210">
        <v>1</v>
      </c>
      <c r="AP63" s="211">
        <v>1</v>
      </c>
      <c r="AQ63" s="176"/>
      <c r="AR63" s="80">
        <v>1</v>
      </c>
      <c r="AS63" s="81" t="s">
        <v>48</v>
      </c>
      <c r="AT63" s="81">
        <v>400</v>
      </c>
      <c r="AU63" s="81">
        <v>784</v>
      </c>
      <c r="AV63" s="82">
        <v>1</v>
      </c>
      <c r="AW63" s="83">
        <v>1</v>
      </c>
      <c r="AX63" s="176"/>
      <c r="AY63" s="63">
        <v>1</v>
      </c>
      <c r="AZ63" s="261" t="s">
        <v>48</v>
      </c>
      <c r="BA63" s="261">
        <v>400</v>
      </c>
      <c r="BB63" s="261">
        <v>512</v>
      </c>
      <c r="BC63" s="262">
        <v>1</v>
      </c>
      <c r="BD63" s="263">
        <v>1</v>
      </c>
      <c r="BE63" s="176"/>
      <c r="BF63" s="68">
        <v>18</v>
      </c>
      <c r="BG63" s="69" t="s">
        <v>138</v>
      </c>
      <c r="BH63" s="69">
        <v>1500</v>
      </c>
      <c r="BI63" s="69">
        <v>3878</v>
      </c>
      <c r="BJ63" s="70">
        <v>0.9645</v>
      </c>
      <c r="BK63" s="71">
        <v>0.9791171679197995</v>
      </c>
      <c r="BL63" s="16"/>
      <c r="BM63" s="107">
        <v>19</v>
      </c>
      <c r="BN63" s="191" t="s">
        <v>138</v>
      </c>
      <c r="BO63" s="191">
        <v>1500</v>
      </c>
      <c r="BP63" s="191">
        <v>3612</v>
      </c>
      <c r="BQ63" s="192">
        <v>0.9561</v>
      </c>
      <c r="BR63" s="193">
        <v>0.9766</v>
      </c>
    </row>
    <row r="64" spans="2:70" ht="15.75">
      <c r="B64" s="353">
        <v>36</v>
      </c>
      <c r="C64" s="81" t="s">
        <v>138</v>
      </c>
      <c r="D64" s="81">
        <v>1500</v>
      </c>
      <c r="E64" s="81">
        <v>3912</v>
      </c>
      <c r="F64" s="82">
        <v>0.9616</v>
      </c>
      <c r="G64" s="83">
        <v>0.9759086956521739</v>
      </c>
      <c r="I64" s="327">
        <v>26</v>
      </c>
      <c r="J64" s="330" t="s">
        <v>138</v>
      </c>
      <c r="K64" s="330">
        <v>1500</v>
      </c>
      <c r="L64" s="330">
        <v>3944</v>
      </c>
      <c r="M64" s="329">
        <v>0.9692</v>
      </c>
      <c r="N64" s="328">
        <v>0.9843572815533981</v>
      </c>
      <c r="P64" s="80">
        <v>35</v>
      </c>
      <c r="Q64" s="81" t="s">
        <v>138</v>
      </c>
      <c r="R64" s="81">
        <v>1500</v>
      </c>
      <c r="S64" s="81">
        <v>3362</v>
      </c>
      <c r="T64" s="82">
        <v>0.9405</v>
      </c>
      <c r="U64" s="83">
        <v>0.9696084260051325</v>
      </c>
      <c r="W64" s="80">
        <v>31</v>
      </c>
      <c r="X64" s="81" t="s">
        <v>138</v>
      </c>
      <c r="Y64" s="81">
        <v>1500</v>
      </c>
      <c r="Z64" s="81">
        <v>4029</v>
      </c>
      <c r="AA64" s="82">
        <v>0.9574</v>
      </c>
      <c r="AB64" s="83">
        <v>0.9737</v>
      </c>
      <c r="AD64" s="63">
        <v>41</v>
      </c>
      <c r="AE64" s="301" t="s">
        <v>138</v>
      </c>
      <c r="AF64" s="261">
        <v>1500</v>
      </c>
      <c r="AG64" s="261">
        <v>3666</v>
      </c>
      <c r="AH64" s="262">
        <v>0.8989</v>
      </c>
      <c r="AI64" s="263">
        <v>0.9451344547563805</v>
      </c>
      <c r="AK64" s="80">
        <v>67</v>
      </c>
      <c r="AL64" s="209" t="s">
        <v>138</v>
      </c>
      <c r="AM64" s="209">
        <v>1500</v>
      </c>
      <c r="AN64" s="209">
        <v>4135</v>
      </c>
      <c r="AO64" s="210">
        <v>0.7461</v>
      </c>
      <c r="AP64" s="211">
        <v>0.8412046572934974</v>
      </c>
      <c r="AQ64" s="176"/>
      <c r="AR64" s="80">
        <v>42</v>
      </c>
      <c r="AS64" s="81" t="s">
        <v>138</v>
      </c>
      <c r="AT64" s="81">
        <v>1500</v>
      </c>
      <c r="AU64" s="81">
        <v>4502</v>
      </c>
      <c r="AV64" s="82">
        <v>0.87</v>
      </c>
      <c r="AW64" s="83">
        <v>0.9305714888232813</v>
      </c>
      <c r="AX64" s="176"/>
      <c r="AY64" s="63">
        <v>35</v>
      </c>
      <c r="AZ64" s="301" t="s">
        <v>138</v>
      </c>
      <c r="BA64" s="261">
        <v>1500</v>
      </c>
      <c r="BB64" s="261">
        <v>3572</v>
      </c>
      <c r="BC64" s="262">
        <v>0.9237</v>
      </c>
      <c r="BD64" s="263">
        <v>0.9490840425531915</v>
      </c>
      <c r="BE64" s="176"/>
      <c r="BF64" s="68">
        <v>40</v>
      </c>
      <c r="BG64" s="69" t="s">
        <v>40</v>
      </c>
      <c r="BH64" s="69">
        <v>700</v>
      </c>
      <c r="BI64" s="69">
        <v>1611</v>
      </c>
      <c r="BJ64" s="70">
        <v>0.8211</v>
      </c>
      <c r="BK64" s="71">
        <v>0.909685446685879</v>
      </c>
      <c r="BL64" s="16"/>
      <c r="BM64" s="107">
        <v>37</v>
      </c>
      <c r="BN64" s="191" t="s">
        <v>40</v>
      </c>
      <c r="BO64" s="191">
        <v>700</v>
      </c>
      <c r="BP64" s="191">
        <v>1226</v>
      </c>
      <c r="BQ64" s="192">
        <v>0.8614</v>
      </c>
      <c r="BR64" s="193">
        <v>0.9275</v>
      </c>
    </row>
    <row r="65" spans="2:70" ht="15.75">
      <c r="B65" s="353">
        <v>55</v>
      </c>
      <c r="C65" s="81" t="s">
        <v>40</v>
      </c>
      <c r="D65" s="81">
        <v>700</v>
      </c>
      <c r="E65" s="81">
        <v>1514</v>
      </c>
      <c r="F65" s="82">
        <v>0.8584</v>
      </c>
      <c r="G65" s="83">
        <v>0.9139877358490567</v>
      </c>
      <c r="I65" s="327">
        <v>51</v>
      </c>
      <c r="J65" s="330" t="s">
        <v>40</v>
      </c>
      <c r="K65" s="330">
        <v>700</v>
      </c>
      <c r="L65" s="330">
        <v>1493</v>
      </c>
      <c r="M65" s="329">
        <v>0.8663</v>
      </c>
      <c r="N65" s="328">
        <v>0.9298267371601208</v>
      </c>
      <c r="P65" s="80">
        <v>52</v>
      </c>
      <c r="Q65" s="81" t="s">
        <v>40</v>
      </c>
      <c r="R65" s="81">
        <v>700</v>
      </c>
      <c r="S65" s="81">
        <v>1699</v>
      </c>
      <c r="T65" s="82">
        <v>0.8748</v>
      </c>
      <c r="U65" s="83">
        <v>0.9334526315789473</v>
      </c>
      <c r="W65" s="80">
        <v>52</v>
      </c>
      <c r="X65" s="81" t="s">
        <v>40</v>
      </c>
      <c r="Y65" s="81">
        <v>700</v>
      </c>
      <c r="Z65" s="81">
        <v>1510</v>
      </c>
      <c r="AA65" s="82">
        <v>0.8265</v>
      </c>
      <c r="AB65" s="83">
        <v>0.9050738993710692</v>
      </c>
      <c r="AD65" s="63">
        <v>50</v>
      </c>
      <c r="AE65" s="261" t="s">
        <v>40</v>
      </c>
      <c r="AF65" s="261">
        <v>700</v>
      </c>
      <c r="AG65" s="261">
        <v>1395</v>
      </c>
      <c r="AH65" s="262">
        <v>0.8177</v>
      </c>
      <c r="AI65" s="263">
        <v>0.8957475903614458</v>
      </c>
      <c r="AK65" s="80">
        <v>68</v>
      </c>
      <c r="AL65" s="209" t="s">
        <v>40</v>
      </c>
      <c r="AM65" s="209">
        <v>700</v>
      </c>
      <c r="AN65" s="209">
        <v>1764</v>
      </c>
      <c r="AO65" s="210">
        <v>0.6938</v>
      </c>
      <c r="AP65" s="211">
        <v>0.8372139013452915</v>
      </c>
      <c r="AQ65" s="176"/>
      <c r="AR65" s="80">
        <v>56</v>
      </c>
      <c r="AS65" s="81" t="s">
        <v>40</v>
      </c>
      <c r="AT65" s="81">
        <v>700</v>
      </c>
      <c r="AU65" s="81">
        <v>1460</v>
      </c>
      <c r="AV65" s="82">
        <v>0.782</v>
      </c>
      <c r="AW65" s="83">
        <v>0.8792758620689656</v>
      </c>
      <c r="AX65" s="176"/>
      <c r="AY65" s="63">
        <v>43</v>
      </c>
      <c r="AZ65" s="261" t="s">
        <v>40</v>
      </c>
      <c r="BA65" s="261">
        <v>700</v>
      </c>
      <c r="BB65" s="261">
        <v>1205</v>
      </c>
      <c r="BC65" s="262">
        <v>0.8572</v>
      </c>
      <c r="BD65" s="263">
        <v>0.9244385876418664</v>
      </c>
      <c r="BE65" s="176"/>
      <c r="BF65" s="68">
        <v>47</v>
      </c>
      <c r="BG65" s="69" t="s">
        <v>15</v>
      </c>
      <c r="BH65" s="69">
        <v>700</v>
      </c>
      <c r="BI65" s="69">
        <v>3482</v>
      </c>
      <c r="BJ65" s="70">
        <v>0.8266</v>
      </c>
      <c r="BK65" s="71">
        <v>0.8927859359844811</v>
      </c>
      <c r="BL65" s="16"/>
      <c r="BM65" s="107">
        <v>20</v>
      </c>
      <c r="BN65" s="191" t="s">
        <v>15</v>
      </c>
      <c r="BO65" s="191">
        <v>700</v>
      </c>
      <c r="BP65" s="191">
        <v>3201</v>
      </c>
      <c r="BQ65" s="192">
        <v>0.9534</v>
      </c>
      <c r="BR65" s="193">
        <v>0.9759</v>
      </c>
    </row>
    <row r="66" spans="2:70" ht="15.75">
      <c r="B66" s="353">
        <v>41</v>
      </c>
      <c r="C66" s="81" t="s">
        <v>15</v>
      </c>
      <c r="D66" s="81">
        <v>700</v>
      </c>
      <c r="E66" s="81">
        <v>3624</v>
      </c>
      <c r="F66" s="82">
        <v>0.9033</v>
      </c>
      <c r="G66" s="83">
        <v>0.9502007246376811</v>
      </c>
      <c r="I66" s="327">
        <v>46</v>
      </c>
      <c r="J66" s="330" t="s">
        <v>15</v>
      </c>
      <c r="K66" s="330">
        <v>700</v>
      </c>
      <c r="L66" s="330">
        <v>3148</v>
      </c>
      <c r="M66" s="329">
        <v>0.899</v>
      </c>
      <c r="N66" s="328">
        <v>0.9461240409207161</v>
      </c>
      <c r="P66" s="80">
        <v>49</v>
      </c>
      <c r="Q66" s="81" t="s">
        <v>15</v>
      </c>
      <c r="R66" s="81">
        <v>700</v>
      </c>
      <c r="S66" s="81">
        <v>3373</v>
      </c>
      <c r="T66" s="82">
        <v>0.8988</v>
      </c>
      <c r="U66" s="83">
        <v>0.9433876670092498</v>
      </c>
      <c r="W66" s="80">
        <v>39</v>
      </c>
      <c r="X66" s="81" t="s">
        <v>15</v>
      </c>
      <c r="Y66" s="81">
        <v>700</v>
      </c>
      <c r="Z66" s="81">
        <v>3795</v>
      </c>
      <c r="AA66" s="82">
        <v>0.9128</v>
      </c>
      <c r="AB66" s="83">
        <v>0.9543710144927535</v>
      </c>
      <c r="AD66" s="63">
        <v>42</v>
      </c>
      <c r="AE66" s="261" t="s">
        <v>15</v>
      </c>
      <c r="AF66" s="261">
        <v>700</v>
      </c>
      <c r="AG66" s="261">
        <v>4898</v>
      </c>
      <c r="AH66" s="262">
        <v>0.8762</v>
      </c>
      <c r="AI66" s="263">
        <v>0.9344144963144962</v>
      </c>
      <c r="AK66" s="80">
        <v>38</v>
      </c>
      <c r="AL66" s="209" t="s">
        <v>15</v>
      </c>
      <c r="AM66" s="209">
        <v>700</v>
      </c>
      <c r="AN66" s="209">
        <v>5482</v>
      </c>
      <c r="AO66" s="210">
        <v>0.9271</v>
      </c>
      <c r="AP66" s="211">
        <v>0.9595537174721189</v>
      </c>
      <c r="AQ66" s="176"/>
      <c r="AR66" s="80">
        <v>39</v>
      </c>
      <c r="AS66" s="81" t="s">
        <v>15</v>
      </c>
      <c r="AT66" s="81">
        <v>700</v>
      </c>
      <c r="AU66" s="81">
        <v>5116</v>
      </c>
      <c r="AV66" s="82">
        <v>0.8847</v>
      </c>
      <c r="AW66" s="83">
        <v>0.9421541775456919</v>
      </c>
      <c r="AX66" s="176"/>
      <c r="AY66" s="63">
        <v>50</v>
      </c>
      <c r="AZ66" s="261" t="s">
        <v>15</v>
      </c>
      <c r="BA66" s="261">
        <v>700</v>
      </c>
      <c r="BB66" s="261">
        <v>3147</v>
      </c>
      <c r="BC66" s="262">
        <v>0.8188</v>
      </c>
      <c r="BD66" s="263">
        <v>0.8951843137254902</v>
      </c>
      <c r="BE66" s="176"/>
      <c r="BF66" s="68">
        <v>57</v>
      </c>
      <c r="BG66" s="69" t="s">
        <v>82</v>
      </c>
      <c r="BH66" s="69">
        <v>400</v>
      </c>
      <c r="BI66" s="69">
        <v>1487</v>
      </c>
      <c r="BJ66" s="70">
        <v>0.7479</v>
      </c>
      <c r="BK66" s="71">
        <v>0.848559375</v>
      </c>
      <c r="BL66" s="16"/>
      <c r="BM66" s="107">
        <v>55</v>
      </c>
      <c r="BN66" s="191" t="s">
        <v>82</v>
      </c>
      <c r="BO66" s="191">
        <v>400</v>
      </c>
      <c r="BP66" s="191">
        <v>973</v>
      </c>
      <c r="BQ66" s="192">
        <v>0.7346</v>
      </c>
      <c r="BR66" s="193">
        <v>0.8551</v>
      </c>
    </row>
    <row r="67" spans="2:70" ht="15.75">
      <c r="B67" s="353">
        <v>68</v>
      </c>
      <c r="C67" s="81" t="s">
        <v>82</v>
      </c>
      <c r="D67" s="81">
        <v>400</v>
      </c>
      <c r="E67" s="81">
        <v>991</v>
      </c>
      <c r="F67" s="82">
        <v>0.7497</v>
      </c>
      <c r="G67" s="83">
        <v>0.8411421348314607</v>
      </c>
      <c r="I67" s="327">
        <v>64</v>
      </c>
      <c r="J67" s="330" t="s">
        <v>82</v>
      </c>
      <c r="K67" s="330">
        <v>400</v>
      </c>
      <c r="L67" s="330">
        <v>874</v>
      </c>
      <c r="M67" s="329">
        <v>0.7302</v>
      </c>
      <c r="N67" s="328">
        <v>0.8355724409448819</v>
      </c>
      <c r="P67" s="80">
        <v>70</v>
      </c>
      <c r="Q67" s="81" t="s">
        <v>82</v>
      </c>
      <c r="R67" s="81">
        <v>400</v>
      </c>
      <c r="S67" s="81">
        <v>832</v>
      </c>
      <c r="T67" s="82">
        <v>0.6774</v>
      </c>
      <c r="U67" s="83">
        <v>0.8045227848101266</v>
      </c>
      <c r="W67" s="80">
        <v>50</v>
      </c>
      <c r="X67" s="81" t="s">
        <v>82</v>
      </c>
      <c r="Y67" s="81">
        <v>400</v>
      </c>
      <c r="Z67" s="81">
        <v>974</v>
      </c>
      <c r="AA67" s="82">
        <v>0.898</v>
      </c>
      <c r="AB67" s="83">
        <v>0.9146976744186046</v>
      </c>
      <c r="AD67" s="63">
        <v>21</v>
      </c>
      <c r="AE67" s="261" t="s">
        <v>82</v>
      </c>
      <c r="AF67" s="261">
        <v>400</v>
      </c>
      <c r="AG67" s="261">
        <v>1341</v>
      </c>
      <c r="AH67" s="262">
        <v>0.9794</v>
      </c>
      <c r="AI67" s="263">
        <v>0.9894275204359673</v>
      </c>
      <c r="AK67" s="80">
        <v>48</v>
      </c>
      <c r="AL67" s="209" t="s">
        <v>82</v>
      </c>
      <c r="AM67" s="209">
        <v>400</v>
      </c>
      <c r="AN67" s="209">
        <v>782</v>
      </c>
      <c r="AO67" s="210">
        <v>0.837</v>
      </c>
      <c r="AP67" s="211">
        <v>0.9179545454545455</v>
      </c>
      <c r="AQ67" s="176"/>
      <c r="AR67" s="80">
        <v>65</v>
      </c>
      <c r="AS67" s="81" t="s">
        <v>82</v>
      </c>
      <c r="AT67" s="81">
        <v>400</v>
      </c>
      <c r="AU67" s="81">
        <v>973</v>
      </c>
      <c r="AV67" s="82">
        <v>0.7872</v>
      </c>
      <c r="AW67" s="83">
        <v>0.8283176079734219</v>
      </c>
      <c r="AX67" s="176"/>
      <c r="AY67" s="63">
        <v>49</v>
      </c>
      <c r="AZ67" s="261" t="s">
        <v>82</v>
      </c>
      <c r="BA67" s="261">
        <v>400</v>
      </c>
      <c r="BB67" s="261">
        <v>961</v>
      </c>
      <c r="BC67" s="262">
        <v>0.8185</v>
      </c>
      <c r="BD67" s="263">
        <v>0.8956136363636364</v>
      </c>
      <c r="BE67" s="176"/>
      <c r="BF67" s="68">
        <v>39</v>
      </c>
      <c r="BG67" s="69" t="s">
        <v>43</v>
      </c>
      <c r="BH67" s="69">
        <v>700</v>
      </c>
      <c r="BI67" s="69">
        <v>2078</v>
      </c>
      <c r="BJ67" s="70">
        <v>0.8436</v>
      </c>
      <c r="BK67" s="71">
        <v>0.916938888888889</v>
      </c>
      <c r="BL67" s="16"/>
      <c r="BM67" s="198">
        <v>71</v>
      </c>
      <c r="BN67" s="199" t="s">
        <v>43</v>
      </c>
      <c r="BO67" s="199">
        <v>700</v>
      </c>
      <c r="BP67" s="199">
        <v>1890</v>
      </c>
      <c r="BQ67" s="200">
        <v>0.607</v>
      </c>
      <c r="BR67" s="201">
        <v>0.7795</v>
      </c>
    </row>
    <row r="68" spans="2:70" ht="15.75">
      <c r="B68" s="353">
        <v>22</v>
      </c>
      <c r="C68" s="81" t="s">
        <v>43</v>
      </c>
      <c r="D68" s="81">
        <v>700</v>
      </c>
      <c r="E68" s="81">
        <v>2017</v>
      </c>
      <c r="F68" s="82">
        <v>0.9817</v>
      </c>
      <c r="G68" s="83">
        <v>0.9902923791821562</v>
      </c>
      <c r="I68" s="327">
        <v>21</v>
      </c>
      <c r="J68" s="330" t="s">
        <v>43</v>
      </c>
      <c r="K68" s="330">
        <v>700</v>
      </c>
      <c r="L68" s="330">
        <v>1889</v>
      </c>
      <c r="M68" s="329">
        <v>0.9839</v>
      </c>
      <c r="N68" s="328">
        <v>0.99195</v>
      </c>
      <c r="P68" s="80">
        <v>31</v>
      </c>
      <c r="Q68" s="81" t="s">
        <v>43</v>
      </c>
      <c r="R68" s="81">
        <v>700</v>
      </c>
      <c r="S68" s="81">
        <v>1583</v>
      </c>
      <c r="T68" s="82">
        <v>0.9613</v>
      </c>
      <c r="U68" s="83">
        <v>0.98065</v>
      </c>
      <c r="W68" s="80">
        <v>30</v>
      </c>
      <c r="X68" s="81" t="s">
        <v>43</v>
      </c>
      <c r="Y68" s="81">
        <v>700</v>
      </c>
      <c r="Z68" s="81">
        <v>1995</v>
      </c>
      <c r="AA68" s="82">
        <v>0.9488</v>
      </c>
      <c r="AB68" s="83">
        <v>0.9743999999999999</v>
      </c>
      <c r="AD68" s="63">
        <v>33</v>
      </c>
      <c r="AE68" s="261" t="s">
        <v>43</v>
      </c>
      <c r="AF68" s="261">
        <v>700</v>
      </c>
      <c r="AG68" s="261">
        <v>2064</v>
      </c>
      <c r="AH68" s="262">
        <v>0.9268</v>
      </c>
      <c r="AI68" s="263">
        <v>0.963183393501805</v>
      </c>
      <c r="AK68" s="80">
        <v>47</v>
      </c>
      <c r="AL68" s="209" t="s">
        <v>43</v>
      </c>
      <c r="AM68" s="209">
        <v>700</v>
      </c>
      <c r="AN68" s="209">
        <v>1596</v>
      </c>
      <c r="AO68" s="210">
        <v>0.8723</v>
      </c>
      <c r="AP68" s="211">
        <v>0.9246927135678391</v>
      </c>
      <c r="AQ68" s="176"/>
      <c r="AR68" s="80">
        <v>34</v>
      </c>
      <c r="AS68" s="81" t="s">
        <v>43</v>
      </c>
      <c r="AT68" s="81">
        <v>700</v>
      </c>
      <c r="AU68" s="81">
        <v>1932</v>
      </c>
      <c r="AV68" s="82">
        <v>0.9129</v>
      </c>
      <c r="AW68" s="83">
        <v>0.9551166666666666</v>
      </c>
      <c r="AX68" s="176"/>
      <c r="AY68" s="63">
        <v>29</v>
      </c>
      <c r="AZ68" s="261" t="s">
        <v>43</v>
      </c>
      <c r="BA68" s="261">
        <v>700</v>
      </c>
      <c r="BB68" s="261">
        <v>1788</v>
      </c>
      <c r="BC68" s="262">
        <v>0.9212</v>
      </c>
      <c r="BD68" s="263">
        <v>0.9572197183098592</v>
      </c>
      <c r="BE68" s="176"/>
      <c r="BF68" s="68">
        <v>59</v>
      </c>
      <c r="BG68" s="69" t="s">
        <v>29</v>
      </c>
      <c r="BH68" s="69">
        <v>700</v>
      </c>
      <c r="BI68" s="69">
        <v>1906</v>
      </c>
      <c r="BJ68" s="70">
        <v>0.7167</v>
      </c>
      <c r="BK68" s="71">
        <v>0.8464426130099227</v>
      </c>
      <c r="BL68" s="16"/>
      <c r="BM68" s="107">
        <v>58</v>
      </c>
      <c r="BN68" s="191" t="s">
        <v>29</v>
      </c>
      <c r="BO68" s="191">
        <v>700</v>
      </c>
      <c r="BP68" s="191">
        <v>974</v>
      </c>
      <c r="BQ68" s="192">
        <v>0.7393</v>
      </c>
      <c r="BR68" s="193">
        <v>0.8251</v>
      </c>
    </row>
    <row r="69" spans="2:70" ht="15.75">
      <c r="B69" s="353">
        <v>51</v>
      </c>
      <c r="C69" s="81" t="s">
        <v>29</v>
      </c>
      <c r="D69" s="81">
        <v>700</v>
      </c>
      <c r="E69" s="81">
        <v>1150</v>
      </c>
      <c r="F69" s="82">
        <v>0.8817</v>
      </c>
      <c r="G69" s="83">
        <v>0.9342806569343066</v>
      </c>
      <c r="I69" s="327">
        <v>67</v>
      </c>
      <c r="J69" s="330" t="s">
        <v>29</v>
      </c>
      <c r="K69" s="330">
        <v>700</v>
      </c>
      <c r="L69" s="330">
        <v>1318</v>
      </c>
      <c r="M69" s="329">
        <v>0.7018</v>
      </c>
      <c r="N69" s="328">
        <v>0.8163634146341463</v>
      </c>
      <c r="P69" s="80">
        <v>40</v>
      </c>
      <c r="Q69" s="81" t="s">
        <v>29</v>
      </c>
      <c r="R69" s="81">
        <v>700</v>
      </c>
      <c r="S69" s="81">
        <v>1140</v>
      </c>
      <c r="T69" s="82">
        <v>0.9508</v>
      </c>
      <c r="U69" s="83">
        <v>0.9635918819188192</v>
      </c>
      <c r="W69" s="80">
        <v>38</v>
      </c>
      <c r="X69" s="81" t="s">
        <v>29</v>
      </c>
      <c r="Y69" s="81">
        <v>700</v>
      </c>
      <c r="Z69" s="81">
        <v>1356</v>
      </c>
      <c r="AA69" s="82">
        <v>0.9108</v>
      </c>
      <c r="AB69" s="83">
        <v>0.9544945674044266</v>
      </c>
      <c r="AD69" s="63">
        <v>65</v>
      </c>
      <c r="AE69" s="261" t="s">
        <v>29</v>
      </c>
      <c r="AF69" s="261">
        <v>700</v>
      </c>
      <c r="AG69" s="261">
        <v>1792</v>
      </c>
      <c r="AH69" s="262">
        <v>0.6351</v>
      </c>
      <c r="AI69" s="263">
        <v>0.8108426829268293</v>
      </c>
      <c r="AK69" s="80">
        <v>57</v>
      </c>
      <c r="AL69" s="209" t="s">
        <v>29</v>
      </c>
      <c r="AM69" s="209">
        <v>700</v>
      </c>
      <c r="AN69" s="209">
        <v>2224</v>
      </c>
      <c r="AO69" s="210">
        <v>0.7863</v>
      </c>
      <c r="AP69" s="211">
        <v>0.8809603837471783</v>
      </c>
      <c r="AQ69" s="176"/>
      <c r="AR69" s="80">
        <v>40</v>
      </c>
      <c r="AS69" s="81" t="s">
        <v>29</v>
      </c>
      <c r="AT69" s="81">
        <v>700</v>
      </c>
      <c r="AU69" s="81">
        <v>1567</v>
      </c>
      <c r="AV69" s="82">
        <v>0.8761</v>
      </c>
      <c r="AW69" s="83">
        <v>0.9344936917866216</v>
      </c>
      <c r="AX69" s="176"/>
      <c r="AY69" s="63">
        <v>47</v>
      </c>
      <c r="AZ69" s="261" t="s">
        <v>29</v>
      </c>
      <c r="BA69" s="261">
        <v>700</v>
      </c>
      <c r="BB69" s="261">
        <v>1318</v>
      </c>
      <c r="BC69" s="262">
        <v>0.8568</v>
      </c>
      <c r="BD69" s="263">
        <v>0.901968281938326</v>
      </c>
      <c r="BE69" s="176"/>
      <c r="BF69" s="68">
        <v>10</v>
      </c>
      <c r="BG69" s="69" t="s">
        <v>54</v>
      </c>
      <c r="BH69" s="69">
        <v>400</v>
      </c>
      <c r="BI69" s="69">
        <v>775</v>
      </c>
      <c r="BJ69" s="70">
        <v>0.9914</v>
      </c>
      <c r="BK69" s="71">
        <v>0.9957</v>
      </c>
      <c r="BL69" s="16"/>
      <c r="BM69" s="107">
        <v>8</v>
      </c>
      <c r="BN69" s="191" t="s">
        <v>54</v>
      </c>
      <c r="BO69" s="191">
        <v>400</v>
      </c>
      <c r="BP69" s="191">
        <v>689</v>
      </c>
      <c r="BQ69" s="192">
        <v>0.9916</v>
      </c>
      <c r="BR69" s="193">
        <v>0.9958</v>
      </c>
    </row>
    <row r="70" spans="2:70" ht="15.75">
      <c r="B70" s="353">
        <v>1</v>
      </c>
      <c r="C70" s="81" t="s">
        <v>54</v>
      </c>
      <c r="D70" s="81">
        <v>400</v>
      </c>
      <c r="E70" s="81">
        <v>818</v>
      </c>
      <c r="F70" s="82">
        <v>1</v>
      </c>
      <c r="G70" s="83">
        <v>1</v>
      </c>
      <c r="I70" s="327">
        <v>8</v>
      </c>
      <c r="J70" s="330" t="s">
        <v>54</v>
      </c>
      <c r="K70" s="330">
        <v>400</v>
      </c>
      <c r="L70" s="330">
        <v>675</v>
      </c>
      <c r="M70" s="329">
        <v>0.9985</v>
      </c>
      <c r="N70" s="328">
        <v>0.9985758426966292</v>
      </c>
      <c r="P70" s="80">
        <v>8</v>
      </c>
      <c r="Q70" s="81" t="s">
        <v>54</v>
      </c>
      <c r="R70" s="81">
        <v>400</v>
      </c>
      <c r="S70" s="81">
        <v>635</v>
      </c>
      <c r="T70" s="82">
        <v>1</v>
      </c>
      <c r="U70" s="83">
        <v>0.9991452991452991</v>
      </c>
      <c r="W70" s="80">
        <v>13</v>
      </c>
      <c r="X70" s="81" t="s">
        <v>54</v>
      </c>
      <c r="Y70" s="81">
        <v>400</v>
      </c>
      <c r="Z70" s="81">
        <v>710</v>
      </c>
      <c r="AA70" s="82">
        <v>0.9949</v>
      </c>
      <c r="AB70" s="83">
        <v>0.995518669527897</v>
      </c>
      <c r="AD70" s="63">
        <v>1</v>
      </c>
      <c r="AE70" s="261" t="s">
        <v>54</v>
      </c>
      <c r="AF70" s="261">
        <v>400</v>
      </c>
      <c r="AG70" s="261">
        <v>677</v>
      </c>
      <c r="AH70" s="262">
        <v>1</v>
      </c>
      <c r="AI70" s="263">
        <v>1</v>
      </c>
      <c r="AK70" s="80">
        <v>4</v>
      </c>
      <c r="AL70" s="209" t="s">
        <v>54</v>
      </c>
      <c r="AM70" s="209">
        <v>400</v>
      </c>
      <c r="AN70" s="209">
        <v>691</v>
      </c>
      <c r="AO70" s="210">
        <v>0.9974</v>
      </c>
      <c r="AP70" s="211">
        <v>0.9986999999999999</v>
      </c>
      <c r="AQ70" s="176"/>
      <c r="AR70" s="80">
        <v>4</v>
      </c>
      <c r="AS70" s="81" t="s">
        <v>54</v>
      </c>
      <c r="AT70" s="81">
        <v>400</v>
      </c>
      <c r="AU70" s="81">
        <v>787</v>
      </c>
      <c r="AV70" s="82">
        <v>0.9974</v>
      </c>
      <c r="AW70" s="83">
        <v>0.9986999999999999</v>
      </c>
      <c r="AX70" s="176"/>
      <c r="AY70" s="63">
        <v>3</v>
      </c>
      <c r="AZ70" s="261" t="s">
        <v>54</v>
      </c>
      <c r="BA70" s="261">
        <v>400</v>
      </c>
      <c r="BB70" s="261">
        <v>629</v>
      </c>
      <c r="BC70" s="262">
        <v>0.9985</v>
      </c>
      <c r="BD70" s="263">
        <v>0.99925</v>
      </c>
      <c r="BE70" s="176"/>
      <c r="BF70" s="68">
        <v>4</v>
      </c>
      <c r="BG70" s="69" t="s">
        <v>51</v>
      </c>
      <c r="BH70" s="69">
        <v>400</v>
      </c>
      <c r="BI70" s="69">
        <v>776</v>
      </c>
      <c r="BJ70" s="70">
        <v>0.9986</v>
      </c>
      <c r="BK70" s="71">
        <v>0.9993000000000001</v>
      </c>
      <c r="BL70" s="16"/>
      <c r="BM70" s="107">
        <v>1</v>
      </c>
      <c r="BN70" s="191" t="s">
        <v>51</v>
      </c>
      <c r="BO70" s="191">
        <v>400</v>
      </c>
      <c r="BP70" s="191">
        <v>668</v>
      </c>
      <c r="BQ70" s="192">
        <v>1</v>
      </c>
      <c r="BR70" s="193">
        <v>1</v>
      </c>
    </row>
    <row r="71" spans="2:70" ht="15.75">
      <c r="B71" s="353">
        <v>1</v>
      </c>
      <c r="C71" s="81" t="s">
        <v>51</v>
      </c>
      <c r="D71" s="81">
        <v>400</v>
      </c>
      <c r="E71" s="81">
        <v>850</v>
      </c>
      <c r="F71" s="82">
        <v>1</v>
      </c>
      <c r="G71" s="83">
        <v>1</v>
      </c>
      <c r="I71" s="327">
        <v>1</v>
      </c>
      <c r="J71" s="330" t="s">
        <v>51</v>
      </c>
      <c r="K71" s="330">
        <v>400</v>
      </c>
      <c r="L71" s="330">
        <v>547</v>
      </c>
      <c r="M71" s="329">
        <v>1</v>
      </c>
      <c r="N71" s="328">
        <v>1</v>
      </c>
      <c r="P71" s="80">
        <v>1</v>
      </c>
      <c r="Q71" s="81" t="s">
        <v>51</v>
      </c>
      <c r="R71" s="81">
        <v>400</v>
      </c>
      <c r="S71" s="81">
        <v>622</v>
      </c>
      <c r="T71" s="82">
        <v>1</v>
      </c>
      <c r="U71" s="83">
        <v>1</v>
      </c>
      <c r="W71" s="80">
        <v>1</v>
      </c>
      <c r="X71" s="81" t="s">
        <v>51</v>
      </c>
      <c r="Y71" s="81">
        <v>400</v>
      </c>
      <c r="Z71" s="81">
        <v>609</v>
      </c>
      <c r="AA71" s="82">
        <v>1</v>
      </c>
      <c r="AB71" s="83">
        <v>1</v>
      </c>
      <c r="AD71" s="63">
        <v>1</v>
      </c>
      <c r="AE71" s="261" t="s">
        <v>51</v>
      </c>
      <c r="AF71" s="261">
        <v>400</v>
      </c>
      <c r="AG71" s="261">
        <v>485</v>
      </c>
      <c r="AH71" s="262">
        <v>1</v>
      </c>
      <c r="AI71" s="263">
        <v>1</v>
      </c>
      <c r="AK71" s="80">
        <v>1</v>
      </c>
      <c r="AL71" s="209" t="s">
        <v>51</v>
      </c>
      <c r="AM71" s="209">
        <v>400</v>
      </c>
      <c r="AN71" s="209">
        <v>559</v>
      </c>
      <c r="AO71" s="210">
        <v>1</v>
      </c>
      <c r="AP71" s="211">
        <v>1</v>
      </c>
      <c r="AQ71" s="176"/>
      <c r="AR71" s="80">
        <v>1</v>
      </c>
      <c r="AS71" s="81" t="s">
        <v>51</v>
      </c>
      <c r="AT71" s="81">
        <v>400</v>
      </c>
      <c r="AU71" s="81">
        <v>690</v>
      </c>
      <c r="AV71" s="82">
        <v>1</v>
      </c>
      <c r="AW71" s="83">
        <v>1</v>
      </c>
      <c r="AX71" s="176"/>
      <c r="AY71" s="63">
        <v>1</v>
      </c>
      <c r="AZ71" s="261" t="s">
        <v>51</v>
      </c>
      <c r="BA71" s="261">
        <v>400</v>
      </c>
      <c r="BB71" s="261">
        <v>503</v>
      </c>
      <c r="BC71" s="262">
        <v>1</v>
      </c>
      <c r="BD71" s="263">
        <v>1</v>
      </c>
      <c r="BE71" s="176"/>
      <c r="BF71" s="99">
        <v>82</v>
      </c>
      <c r="BG71" s="100" t="s">
        <v>79</v>
      </c>
      <c r="BH71" s="100">
        <v>700</v>
      </c>
      <c r="BI71" s="100">
        <v>1327</v>
      </c>
      <c r="BJ71" s="101">
        <v>0.4428</v>
      </c>
      <c r="BK71" s="102">
        <v>0.6501719298245614</v>
      </c>
      <c r="BL71" s="16"/>
      <c r="BM71" s="107">
        <v>64</v>
      </c>
      <c r="BN71" s="191" t="s">
        <v>79</v>
      </c>
      <c r="BO71" s="191">
        <v>700</v>
      </c>
      <c r="BP71" s="191">
        <v>1071</v>
      </c>
      <c r="BQ71" s="192">
        <v>0.7059</v>
      </c>
      <c r="BR71" s="193">
        <v>0.8114</v>
      </c>
    </row>
    <row r="72" spans="2:70" ht="15.75">
      <c r="B72" s="353">
        <v>62</v>
      </c>
      <c r="C72" s="81" t="s">
        <v>79</v>
      </c>
      <c r="D72" s="81">
        <v>700</v>
      </c>
      <c r="E72" s="81">
        <v>1075</v>
      </c>
      <c r="F72" s="82">
        <v>0.7972</v>
      </c>
      <c r="G72" s="83">
        <v>0.8757468144044321</v>
      </c>
      <c r="I72" s="323">
        <v>72</v>
      </c>
      <c r="J72" s="324" t="s">
        <v>79</v>
      </c>
      <c r="K72" s="324">
        <v>700</v>
      </c>
      <c r="L72" s="324">
        <v>1031</v>
      </c>
      <c r="M72" s="325">
        <v>0.6007</v>
      </c>
      <c r="N72" s="326">
        <v>0.7671025773195876</v>
      </c>
      <c r="P72" s="91">
        <v>75</v>
      </c>
      <c r="Q72" s="92" t="s">
        <v>79</v>
      </c>
      <c r="R72" s="92">
        <v>700</v>
      </c>
      <c r="S72" s="92">
        <v>1025</v>
      </c>
      <c r="T72" s="93">
        <v>0.5521</v>
      </c>
      <c r="U72" s="94">
        <v>0.7229798245614035</v>
      </c>
      <c r="W72" s="223">
        <v>74</v>
      </c>
      <c r="X72" s="285" t="s">
        <v>79</v>
      </c>
      <c r="Y72" s="285">
        <v>700</v>
      </c>
      <c r="Z72" s="285">
        <v>1051</v>
      </c>
      <c r="AA72" s="286">
        <v>0.3512</v>
      </c>
      <c r="AB72" s="287">
        <v>0.584351793400287</v>
      </c>
      <c r="AD72" s="252">
        <v>75</v>
      </c>
      <c r="AE72" s="257" t="s">
        <v>79</v>
      </c>
      <c r="AF72" s="257">
        <v>700</v>
      </c>
      <c r="AG72" s="257">
        <v>726</v>
      </c>
      <c r="AH72" s="256">
        <v>0.3964</v>
      </c>
      <c r="AI72" s="255">
        <v>0.594268796068796</v>
      </c>
      <c r="AK72" s="223">
        <v>81</v>
      </c>
      <c r="AL72" s="370" t="s">
        <v>79</v>
      </c>
      <c r="AM72" s="370">
        <v>700</v>
      </c>
      <c r="AN72" s="370">
        <v>858</v>
      </c>
      <c r="AO72" s="371">
        <v>0.3361</v>
      </c>
      <c r="AP72" s="372">
        <v>0.5129516100178891</v>
      </c>
      <c r="AQ72" s="176"/>
      <c r="AR72" s="103">
        <v>80</v>
      </c>
      <c r="AS72" s="104" t="s">
        <v>79</v>
      </c>
      <c r="AT72" s="104">
        <v>700</v>
      </c>
      <c r="AU72" s="104">
        <v>1080</v>
      </c>
      <c r="AV72" s="105">
        <v>0.4297</v>
      </c>
      <c r="AW72" s="106">
        <v>0.5511357142857143</v>
      </c>
      <c r="AX72" s="176"/>
      <c r="AY72" s="98">
        <v>81</v>
      </c>
      <c r="AZ72" s="268" t="s">
        <v>79</v>
      </c>
      <c r="BA72" s="268">
        <v>700</v>
      </c>
      <c r="BB72" s="268">
        <v>1085</v>
      </c>
      <c r="BC72" s="269">
        <v>0.4516</v>
      </c>
      <c r="BD72" s="270">
        <v>0.6389034482758621</v>
      </c>
      <c r="BE72" s="176"/>
      <c r="BF72" s="68">
        <v>37</v>
      </c>
      <c r="BG72" s="69" t="s">
        <v>6</v>
      </c>
      <c r="BH72" s="69">
        <v>700</v>
      </c>
      <c r="BI72" s="69">
        <v>2472</v>
      </c>
      <c r="BJ72" s="70">
        <v>0.8622</v>
      </c>
      <c r="BK72" s="71">
        <v>0.9246240151106314</v>
      </c>
      <c r="BL72" s="16"/>
      <c r="BM72" s="107">
        <v>31</v>
      </c>
      <c r="BN72" s="191" t="s">
        <v>6</v>
      </c>
      <c r="BO72" s="191">
        <v>700</v>
      </c>
      <c r="BP72" s="191">
        <v>2038</v>
      </c>
      <c r="BQ72" s="192">
        <v>0.8756</v>
      </c>
      <c r="BR72" s="193">
        <v>0.9364</v>
      </c>
    </row>
    <row r="73" spans="2:70" ht="15.75">
      <c r="B73" s="353">
        <v>19</v>
      </c>
      <c r="C73" s="81" t="s">
        <v>6</v>
      </c>
      <c r="D73" s="81">
        <v>700</v>
      </c>
      <c r="E73" s="81">
        <v>2731</v>
      </c>
      <c r="F73" s="82">
        <v>0.9851</v>
      </c>
      <c r="G73" s="83">
        <v>0.99255</v>
      </c>
      <c r="I73" s="327">
        <v>18</v>
      </c>
      <c r="J73" s="330" t="s">
        <v>6</v>
      </c>
      <c r="K73" s="330">
        <v>700</v>
      </c>
      <c r="L73" s="330">
        <v>2254</v>
      </c>
      <c r="M73" s="329">
        <v>0.9922</v>
      </c>
      <c r="N73" s="328">
        <v>0.9961</v>
      </c>
      <c r="P73" s="80">
        <v>21</v>
      </c>
      <c r="Q73" s="81" t="s">
        <v>6</v>
      </c>
      <c r="R73" s="81">
        <v>700</v>
      </c>
      <c r="S73" s="81">
        <v>2513</v>
      </c>
      <c r="T73" s="82">
        <v>0.9824</v>
      </c>
      <c r="U73" s="83">
        <v>0.9912000000000001</v>
      </c>
      <c r="W73" s="80">
        <v>27</v>
      </c>
      <c r="X73" s="81" t="s">
        <v>6</v>
      </c>
      <c r="Y73" s="81">
        <v>700</v>
      </c>
      <c r="Z73" s="81">
        <v>2572</v>
      </c>
      <c r="AA73" s="82">
        <v>0.9645</v>
      </c>
      <c r="AB73" s="83">
        <v>0.9806926616328457</v>
      </c>
      <c r="AD73" s="63">
        <v>25</v>
      </c>
      <c r="AE73" s="261" t="s">
        <v>6</v>
      </c>
      <c r="AF73" s="261">
        <v>700</v>
      </c>
      <c r="AG73" s="261">
        <v>2333</v>
      </c>
      <c r="AH73" s="262">
        <v>0.9632</v>
      </c>
      <c r="AI73" s="263">
        <v>0.9801826771653543</v>
      </c>
      <c r="AK73" s="80">
        <v>41</v>
      </c>
      <c r="AL73" s="209" t="s">
        <v>6</v>
      </c>
      <c r="AM73" s="209">
        <v>700</v>
      </c>
      <c r="AN73" s="209">
        <v>2501</v>
      </c>
      <c r="AO73" s="210">
        <v>0.9116</v>
      </c>
      <c r="AP73" s="211">
        <v>0.9506194662480376</v>
      </c>
      <c r="AQ73" s="176"/>
      <c r="AR73" s="80">
        <v>38</v>
      </c>
      <c r="AS73" s="81" t="s">
        <v>6</v>
      </c>
      <c r="AT73" s="81">
        <v>700</v>
      </c>
      <c r="AU73" s="81">
        <v>2480</v>
      </c>
      <c r="AV73" s="82">
        <v>0.908</v>
      </c>
      <c r="AW73" s="83">
        <v>0.9451995809324254</v>
      </c>
      <c r="AX73" s="176"/>
      <c r="AY73" s="63">
        <v>32</v>
      </c>
      <c r="AZ73" s="261" t="s">
        <v>6</v>
      </c>
      <c r="BA73" s="261">
        <v>700</v>
      </c>
      <c r="BB73" s="261">
        <v>2265</v>
      </c>
      <c r="BC73" s="262">
        <v>0.9134</v>
      </c>
      <c r="BD73" s="263">
        <v>0.9530136337039204</v>
      </c>
      <c r="BE73" s="176"/>
      <c r="BF73" s="68">
        <v>65</v>
      </c>
      <c r="BG73" s="69" t="s">
        <v>100</v>
      </c>
      <c r="BH73" s="69">
        <v>400</v>
      </c>
      <c r="BI73" s="69">
        <v>809</v>
      </c>
      <c r="BJ73" s="70">
        <v>0.6953</v>
      </c>
      <c r="BK73" s="71">
        <v>0.8222382352941177</v>
      </c>
      <c r="BL73" s="16"/>
      <c r="BM73" s="107">
        <v>51</v>
      </c>
      <c r="BN73" s="191" t="s">
        <v>100</v>
      </c>
      <c r="BO73" s="191">
        <v>400</v>
      </c>
      <c r="BP73" s="191">
        <v>563</v>
      </c>
      <c r="BQ73" s="192">
        <v>0.8163</v>
      </c>
      <c r="BR73" s="193">
        <v>0.8655</v>
      </c>
    </row>
    <row r="74" spans="2:70" ht="15.75">
      <c r="B74" s="353">
        <v>1</v>
      </c>
      <c r="C74" s="81" t="s">
        <v>100</v>
      </c>
      <c r="D74" s="81">
        <v>400</v>
      </c>
      <c r="E74" s="81">
        <v>585</v>
      </c>
      <c r="F74" s="82">
        <v>1</v>
      </c>
      <c r="G74" s="83">
        <v>1</v>
      </c>
      <c r="I74" s="327">
        <v>3</v>
      </c>
      <c r="J74" s="330" t="s">
        <v>100</v>
      </c>
      <c r="K74" s="330">
        <v>400</v>
      </c>
      <c r="L74" s="330">
        <v>579</v>
      </c>
      <c r="M74" s="329">
        <v>0.9981</v>
      </c>
      <c r="N74" s="328">
        <v>0.99905</v>
      </c>
      <c r="P74" s="80">
        <v>14</v>
      </c>
      <c r="Q74" s="81" t="s">
        <v>100</v>
      </c>
      <c r="R74" s="81">
        <v>400</v>
      </c>
      <c r="S74" s="81">
        <v>494</v>
      </c>
      <c r="T74" s="82">
        <v>0.9941</v>
      </c>
      <c r="U74" s="83">
        <v>0.99705</v>
      </c>
      <c r="W74" s="80">
        <v>3</v>
      </c>
      <c r="X74" s="81" t="s">
        <v>100</v>
      </c>
      <c r="Y74" s="81">
        <v>400</v>
      </c>
      <c r="Z74" s="81">
        <v>707</v>
      </c>
      <c r="AA74" s="82">
        <v>0.9986</v>
      </c>
      <c r="AB74" s="83">
        <v>0.9993000000000001</v>
      </c>
      <c r="AD74" s="63">
        <v>8</v>
      </c>
      <c r="AE74" s="261" t="s">
        <v>100</v>
      </c>
      <c r="AF74" s="261">
        <v>400</v>
      </c>
      <c r="AG74" s="261">
        <v>602</v>
      </c>
      <c r="AH74" s="262">
        <v>0.9957</v>
      </c>
      <c r="AI74" s="263">
        <v>0.99785</v>
      </c>
      <c r="AK74" s="80">
        <v>29</v>
      </c>
      <c r="AL74" s="209" t="s">
        <v>100</v>
      </c>
      <c r="AM74" s="209">
        <v>400</v>
      </c>
      <c r="AN74" s="209">
        <v>515</v>
      </c>
      <c r="AO74" s="210">
        <v>0.9523</v>
      </c>
      <c r="AP74" s="211">
        <v>0.9761500000000001</v>
      </c>
      <c r="AQ74" s="176"/>
      <c r="AR74" s="80">
        <v>35</v>
      </c>
      <c r="AS74" s="81" t="s">
        <v>100</v>
      </c>
      <c r="AT74" s="81">
        <v>400</v>
      </c>
      <c r="AU74" s="81">
        <v>819</v>
      </c>
      <c r="AV74" s="82">
        <v>0.9012</v>
      </c>
      <c r="AW74" s="83">
        <v>0.950112987012987</v>
      </c>
      <c r="AX74" s="176"/>
      <c r="AY74" s="98">
        <v>77</v>
      </c>
      <c r="AZ74" s="268" t="s">
        <v>100</v>
      </c>
      <c r="BA74" s="268">
        <v>400</v>
      </c>
      <c r="BB74" s="268">
        <v>604</v>
      </c>
      <c r="BC74" s="269">
        <v>0.6494</v>
      </c>
      <c r="BD74" s="270">
        <v>0.744092523364486</v>
      </c>
      <c r="BE74" s="176"/>
      <c r="BF74" s="68">
        <v>53</v>
      </c>
      <c r="BG74" s="69" t="s">
        <v>78</v>
      </c>
      <c r="BH74" s="69">
        <v>700</v>
      </c>
      <c r="BI74" s="69">
        <v>1705</v>
      </c>
      <c r="BJ74" s="70">
        <v>0.7619</v>
      </c>
      <c r="BK74" s="71">
        <v>0.876468453427065</v>
      </c>
      <c r="BL74" s="16"/>
      <c r="BM74" s="107">
        <v>46</v>
      </c>
      <c r="BN74" s="191" t="s">
        <v>78</v>
      </c>
      <c r="BO74" s="191">
        <v>700</v>
      </c>
      <c r="BP74" s="191">
        <v>1027</v>
      </c>
      <c r="BQ74" s="192">
        <v>0.8127</v>
      </c>
      <c r="BR74" s="193">
        <v>0.8961</v>
      </c>
    </row>
    <row r="75" spans="2:70" ht="15.75">
      <c r="B75" s="353">
        <v>1</v>
      </c>
      <c r="C75" s="81" t="s">
        <v>78</v>
      </c>
      <c r="D75" s="81">
        <v>700</v>
      </c>
      <c r="E75" s="81">
        <v>1119</v>
      </c>
      <c r="F75" s="82">
        <v>1</v>
      </c>
      <c r="G75" s="83">
        <v>1</v>
      </c>
      <c r="I75" s="327">
        <v>1</v>
      </c>
      <c r="J75" s="351" t="s">
        <v>78</v>
      </c>
      <c r="K75" s="330">
        <v>700</v>
      </c>
      <c r="L75" s="330">
        <v>1268</v>
      </c>
      <c r="M75" s="329">
        <v>1</v>
      </c>
      <c r="N75" s="328">
        <v>1</v>
      </c>
      <c r="P75" s="80">
        <v>4</v>
      </c>
      <c r="Q75" s="81" t="s">
        <v>78</v>
      </c>
      <c r="R75" s="81">
        <v>700</v>
      </c>
      <c r="S75" s="81">
        <v>1494</v>
      </c>
      <c r="T75" s="82">
        <v>0.9992</v>
      </c>
      <c r="U75" s="83">
        <v>0.9996</v>
      </c>
      <c r="W75" s="80">
        <v>18</v>
      </c>
      <c r="X75" s="81" t="s">
        <v>78</v>
      </c>
      <c r="Y75" s="81">
        <v>700</v>
      </c>
      <c r="Z75" s="81">
        <v>1443</v>
      </c>
      <c r="AA75" s="82">
        <v>0.9804</v>
      </c>
      <c r="AB75" s="83">
        <v>0.9902</v>
      </c>
      <c r="AD75" s="63">
        <v>36</v>
      </c>
      <c r="AE75" s="261" t="s">
        <v>78</v>
      </c>
      <c r="AF75" s="261">
        <v>700</v>
      </c>
      <c r="AG75" s="261">
        <v>1003</v>
      </c>
      <c r="AH75" s="262">
        <v>0.9179</v>
      </c>
      <c r="AI75" s="263">
        <v>0.9576166666666667</v>
      </c>
      <c r="AK75" s="80">
        <v>34</v>
      </c>
      <c r="AL75" s="209" t="s">
        <v>78</v>
      </c>
      <c r="AM75" s="209">
        <v>700</v>
      </c>
      <c r="AN75" s="209">
        <v>1295</v>
      </c>
      <c r="AO75" s="210">
        <v>0.9381</v>
      </c>
      <c r="AP75" s="211">
        <v>0.9676691024165708</v>
      </c>
      <c r="AQ75" s="176"/>
      <c r="AR75" s="80">
        <v>44</v>
      </c>
      <c r="AS75" s="81" t="s">
        <v>78</v>
      </c>
      <c r="AT75" s="81">
        <v>700</v>
      </c>
      <c r="AU75" s="81">
        <v>1337</v>
      </c>
      <c r="AV75" s="82">
        <v>0.8472</v>
      </c>
      <c r="AW75" s="83">
        <v>0.9223012987012986</v>
      </c>
      <c r="AX75" s="176"/>
      <c r="AY75" s="63">
        <v>54</v>
      </c>
      <c r="AZ75" s="261" t="s">
        <v>78</v>
      </c>
      <c r="BA75" s="261">
        <v>700</v>
      </c>
      <c r="BB75" s="261">
        <v>1277</v>
      </c>
      <c r="BC75" s="262">
        <v>0.784</v>
      </c>
      <c r="BD75" s="263">
        <v>0.8765138055222089</v>
      </c>
      <c r="BE75" s="176"/>
      <c r="BF75" s="68">
        <v>43</v>
      </c>
      <c r="BG75" s="69" t="s">
        <v>37</v>
      </c>
      <c r="BH75" s="69">
        <v>700</v>
      </c>
      <c r="BI75" s="69">
        <v>811</v>
      </c>
      <c r="BJ75" s="70">
        <v>0.8014</v>
      </c>
      <c r="BK75" s="71">
        <v>0.8995990825688074</v>
      </c>
      <c r="BL75" s="16"/>
      <c r="BM75" s="107">
        <v>56</v>
      </c>
      <c r="BN75" s="191" t="s">
        <v>37</v>
      </c>
      <c r="BO75" s="191">
        <v>700</v>
      </c>
      <c r="BP75" s="191">
        <v>725</v>
      </c>
      <c r="BQ75" s="192">
        <v>0.7604</v>
      </c>
      <c r="BR75" s="193">
        <v>0.8523</v>
      </c>
    </row>
    <row r="76" spans="2:70" ht="15.75">
      <c r="B76" s="353">
        <v>49</v>
      </c>
      <c r="C76" s="81" t="s">
        <v>37</v>
      </c>
      <c r="D76" s="81">
        <v>700</v>
      </c>
      <c r="E76" s="81">
        <v>1029</v>
      </c>
      <c r="F76" s="82">
        <v>0.9002</v>
      </c>
      <c r="G76" s="83">
        <v>0.9391428211586902</v>
      </c>
      <c r="I76" s="327">
        <v>1</v>
      </c>
      <c r="J76" s="330" t="s">
        <v>37</v>
      </c>
      <c r="K76" s="330">
        <v>700</v>
      </c>
      <c r="L76" s="330">
        <v>927</v>
      </c>
      <c r="M76" s="329">
        <v>1</v>
      </c>
      <c r="N76" s="328">
        <v>1</v>
      </c>
      <c r="P76" s="80">
        <v>1</v>
      </c>
      <c r="Q76" s="81" t="s">
        <v>37</v>
      </c>
      <c r="R76" s="81">
        <v>700</v>
      </c>
      <c r="S76" s="81">
        <v>1100</v>
      </c>
      <c r="T76" s="82">
        <v>1</v>
      </c>
      <c r="U76" s="83">
        <v>1</v>
      </c>
      <c r="W76" s="80">
        <v>1</v>
      </c>
      <c r="X76" s="81" t="s">
        <v>37</v>
      </c>
      <c r="Y76" s="81">
        <v>700</v>
      </c>
      <c r="Z76" s="81">
        <v>1076</v>
      </c>
      <c r="AA76" s="82">
        <v>1</v>
      </c>
      <c r="AB76" s="83">
        <v>1</v>
      </c>
      <c r="AD76" s="63">
        <v>1</v>
      </c>
      <c r="AE76" s="261" t="s">
        <v>37</v>
      </c>
      <c r="AF76" s="261">
        <v>700</v>
      </c>
      <c r="AG76" s="261">
        <v>1489</v>
      </c>
      <c r="AH76" s="262">
        <v>1</v>
      </c>
      <c r="AI76" s="263">
        <v>1</v>
      </c>
      <c r="AK76" s="80">
        <v>1</v>
      </c>
      <c r="AL76" s="209" t="s">
        <v>37</v>
      </c>
      <c r="AM76" s="209">
        <v>700</v>
      </c>
      <c r="AN76" s="209">
        <v>1019</v>
      </c>
      <c r="AO76" s="210">
        <v>1</v>
      </c>
      <c r="AP76" s="211">
        <v>1</v>
      </c>
      <c r="AQ76" s="176"/>
      <c r="AR76" s="80">
        <v>10</v>
      </c>
      <c r="AS76" s="81" t="s">
        <v>37</v>
      </c>
      <c r="AT76" s="81">
        <v>700</v>
      </c>
      <c r="AU76" s="81">
        <v>1679</v>
      </c>
      <c r="AV76" s="82">
        <v>0.9859</v>
      </c>
      <c r="AW76" s="83">
        <v>0.9927442386831276</v>
      </c>
      <c r="AX76" s="176"/>
      <c r="AY76" s="63">
        <v>33</v>
      </c>
      <c r="AZ76" s="261" t="s">
        <v>37</v>
      </c>
      <c r="BA76" s="261">
        <v>700</v>
      </c>
      <c r="BB76" s="261">
        <v>879</v>
      </c>
      <c r="BC76" s="262">
        <v>0.9024</v>
      </c>
      <c r="BD76" s="263">
        <v>0.9512</v>
      </c>
      <c r="BE76" s="176"/>
      <c r="BF76" s="68">
        <v>27</v>
      </c>
      <c r="BG76" s="69" t="s">
        <v>49</v>
      </c>
      <c r="BH76" s="69">
        <v>400</v>
      </c>
      <c r="BI76" s="69">
        <v>788</v>
      </c>
      <c r="BJ76" s="70">
        <v>0.9175</v>
      </c>
      <c r="BK76" s="71">
        <v>0.9574399563318777</v>
      </c>
      <c r="BL76" s="16"/>
      <c r="BM76" s="107">
        <v>34</v>
      </c>
      <c r="BN76" s="191" t="s">
        <v>49</v>
      </c>
      <c r="BO76" s="191">
        <v>400</v>
      </c>
      <c r="BP76" s="191">
        <v>387</v>
      </c>
      <c r="BQ76" s="192">
        <v>0.8907</v>
      </c>
      <c r="BR76" s="193">
        <v>0.9326</v>
      </c>
    </row>
    <row r="77" spans="2:70" ht="15.75">
      <c r="B77" s="353">
        <v>24</v>
      </c>
      <c r="C77" s="81" t="s">
        <v>49</v>
      </c>
      <c r="D77" s="81">
        <v>400</v>
      </c>
      <c r="E77" s="81">
        <v>581</v>
      </c>
      <c r="F77" s="82">
        <v>0.9782</v>
      </c>
      <c r="G77" s="83">
        <v>0.9891</v>
      </c>
      <c r="I77" s="327">
        <v>35</v>
      </c>
      <c r="J77" s="330" t="s">
        <v>49</v>
      </c>
      <c r="K77" s="330">
        <v>400</v>
      </c>
      <c r="L77" s="330">
        <v>641</v>
      </c>
      <c r="M77" s="329">
        <v>0.9357</v>
      </c>
      <c r="N77" s="328">
        <v>0.9652858974358974</v>
      </c>
      <c r="P77" s="80">
        <v>37</v>
      </c>
      <c r="Q77" s="81" t="s">
        <v>49</v>
      </c>
      <c r="R77" s="81">
        <v>400</v>
      </c>
      <c r="S77" s="81">
        <v>583</v>
      </c>
      <c r="T77" s="82">
        <v>0.9358</v>
      </c>
      <c r="U77" s="83">
        <v>0.9664542168674699</v>
      </c>
      <c r="W77" s="80">
        <v>20</v>
      </c>
      <c r="X77" s="81" t="s">
        <v>49</v>
      </c>
      <c r="Y77" s="81">
        <v>400</v>
      </c>
      <c r="Z77" s="81">
        <v>669</v>
      </c>
      <c r="AA77" s="82">
        <v>0.9766</v>
      </c>
      <c r="AB77" s="83">
        <v>0.9876914807302232</v>
      </c>
      <c r="AD77" s="63">
        <v>30</v>
      </c>
      <c r="AE77" s="261" t="s">
        <v>49</v>
      </c>
      <c r="AF77" s="261">
        <v>400</v>
      </c>
      <c r="AG77" s="261">
        <v>749</v>
      </c>
      <c r="AH77" s="262">
        <v>0.9512</v>
      </c>
      <c r="AI77" s="263">
        <v>0.9668903225806451</v>
      </c>
      <c r="AK77" s="80">
        <v>10</v>
      </c>
      <c r="AL77" s="209" t="s">
        <v>49</v>
      </c>
      <c r="AM77" s="209">
        <v>400</v>
      </c>
      <c r="AN77" s="209">
        <v>609</v>
      </c>
      <c r="AO77" s="210">
        <v>0.9902</v>
      </c>
      <c r="AP77" s="211">
        <v>0.9951</v>
      </c>
      <c r="AQ77" s="176"/>
      <c r="AR77" s="80">
        <v>19</v>
      </c>
      <c r="AS77" s="81" t="s">
        <v>49</v>
      </c>
      <c r="AT77" s="81">
        <v>400</v>
      </c>
      <c r="AU77" s="81">
        <v>553</v>
      </c>
      <c r="AV77" s="82">
        <v>0.9635</v>
      </c>
      <c r="AW77" s="83">
        <v>0.9769371657754011</v>
      </c>
      <c r="AX77" s="176"/>
      <c r="AY77" s="63">
        <v>10</v>
      </c>
      <c r="AZ77" s="261" t="s">
        <v>49</v>
      </c>
      <c r="BA77" s="261">
        <v>400</v>
      </c>
      <c r="BB77" s="261">
        <v>531</v>
      </c>
      <c r="BC77" s="262">
        <v>0.988</v>
      </c>
      <c r="BD77" s="263">
        <v>0.994</v>
      </c>
      <c r="BE77" s="176"/>
      <c r="BF77" s="99">
        <v>78</v>
      </c>
      <c r="BG77" s="100" t="s">
        <v>112</v>
      </c>
      <c r="BH77" s="100">
        <v>700</v>
      </c>
      <c r="BI77" s="100">
        <v>1323</v>
      </c>
      <c r="BJ77" s="101">
        <v>0.5708</v>
      </c>
      <c r="BK77" s="102">
        <v>0.7169406976744186</v>
      </c>
      <c r="BL77" s="16"/>
      <c r="BM77" s="107">
        <v>62</v>
      </c>
      <c r="BN77" s="191" t="s">
        <v>112</v>
      </c>
      <c r="BO77" s="191">
        <v>700</v>
      </c>
      <c r="BP77" s="191">
        <v>787</v>
      </c>
      <c r="BQ77" s="192">
        <v>0.6784</v>
      </c>
      <c r="BR77" s="193">
        <v>0.8156</v>
      </c>
    </row>
    <row r="78" spans="2:70" ht="15.75">
      <c r="B78" s="353">
        <v>63</v>
      </c>
      <c r="C78" s="81" t="s">
        <v>112</v>
      </c>
      <c r="D78" s="81">
        <v>700</v>
      </c>
      <c r="E78" s="81">
        <v>1438</v>
      </c>
      <c r="F78" s="82">
        <v>0.759</v>
      </c>
      <c r="G78" s="83">
        <v>0.868643865842895</v>
      </c>
      <c r="I78" s="323">
        <v>74</v>
      </c>
      <c r="J78" s="324" t="s">
        <v>112</v>
      </c>
      <c r="K78" s="324">
        <v>700</v>
      </c>
      <c r="L78" s="324">
        <v>897</v>
      </c>
      <c r="M78" s="325">
        <v>0.5794</v>
      </c>
      <c r="N78" s="326">
        <v>0.7227895795246801</v>
      </c>
      <c r="P78" s="80">
        <v>68</v>
      </c>
      <c r="Q78" s="81" t="s">
        <v>112</v>
      </c>
      <c r="R78" s="81">
        <v>700</v>
      </c>
      <c r="S78" s="81">
        <v>970</v>
      </c>
      <c r="T78" s="82">
        <v>0.6815</v>
      </c>
      <c r="U78" s="83">
        <v>0.8095541594454072</v>
      </c>
      <c r="W78" s="91">
        <v>73</v>
      </c>
      <c r="X78" s="92" t="s">
        <v>112</v>
      </c>
      <c r="Y78" s="92">
        <v>700</v>
      </c>
      <c r="Z78" s="92">
        <v>1216</v>
      </c>
      <c r="AA78" s="93">
        <v>0.3783</v>
      </c>
      <c r="AB78" s="94">
        <v>0.6046082763337893</v>
      </c>
      <c r="AD78" s="252">
        <v>76</v>
      </c>
      <c r="AE78" s="257" t="s">
        <v>112</v>
      </c>
      <c r="AF78" s="257">
        <v>700</v>
      </c>
      <c r="AG78" s="257">
        <v>1740</v>
      </c>
      <c r="AH78" s="256">
        <v>0.285</v>
      </c>
      <c r="AI78" s="255">
        <v>0.5063857142857142</v>
      </c>
      <c r="AK78" s="91">
        <v>76</v>
      </c>
      <c r="AL78" s="215" t="s">
        <v>112</v>
      </c>
      <c r="AM78" s="215">
        <v>700</v>
      </c>
      <c r="AN78" s="215">
        <v>1393</v>
      </c>
      <c r="AO78" s="216">
        <v>0.6157</v>
      </c>
      <c r="AP78" s="217">
        <v>0.7665936332767402</v>
      </c>
      <c r="AQ78" s="176"/>
      <c r="AR78" s="103">
        <v>79</v>
      </c>
      <c r="AS78" s="104" t="s">
        <v>112</v>
      </c>
      <c r="AT78" s="104">
        <v>700</v>
      </c>
      <c r="AU78" s="104">
        <v>1380</v>
      </c>
      <c r="AV78" s="105">
        <v>0.4173</v>
      </c>
      <c r="AW78" s="106">
        <v>0.5895966019417476</v>
      </c>
      <c r="AX78" s="176"/>
      <c r="AY78" s="98">
        <v>75</v>
      </c>
      <c r="AZ78" s="268" t="s">
        <v>112</v>
      </c>
      <c r="BA78" s="268">
        <v>700</v>
      </c>
      <c r="BB78" s="268">
        <v>1260</v>
      </c>
      <c r="BC78" s="269">
        <v>0.5673</v>
      </c>
      <c r="BD78" s="270">
        <v>0.7477099001663894</v>
      </c>
      <c r="BE78" s="176"/>
      <c r="BF78" s="68">
        <v>1</v>
      </c>
      <c r="BG78" s="69" t="s">
        <v>76</v>
      </c>
      <c r="BH78" s="69">
        <v>400</v>
      </c>
      <c r="BI78" s="69">
        <v>784</v>
      </c>
      <c r="BJ78" s="70">
        <v>1</v>
      </c>
      <c r="BK78" s="71">
        <v>1</v>
      </c>
      <c r="BL78" s="16"/>
      <c r="BM78" s="107">
        <v>3</v>
      </c>
      <c r="BN78" s="191" t="s">
        <v>76</v>
      </c>
      <c r="BO78" s="191">
        <v>400</v>
      </c>
      <c r="BP78" s="191">
        <v>1086</v>
      </c>
      <c r="BQ78" s="192">
        <v>0.9982</v>
      </c>
      <c r="BR78" s="193">
        <v>0.9991</v>
      </c>
    </row>
    <row r="79" spans="2:70" ht="15.75">
      <c r="B79" s="353">
        <v>1</v>
      </c>
      <c r="C79" s="81" t="s">
        <v>76</v>
      </c>
      <c r="D79" s="81">
        <v>400</v>
      </c>
      <c r="E79" s="81">
        <v>601</v>
      </c>
      <c r="F79" s="82">
        <v>1</v>
      </c>
      <c r="G79" s="83">
        <v>1</v>
      </c>
      <c r="I79" s="327">
        <v>1</v>
      </c>
      <c r="J79" s="330" t="s">
        <v>76</v>
      </c>
      <c r="K79" s="330">
        <v>400</v>
      </c>
      <c r="L79" s="330">
        <v>588</v>
      </c>
      <c r="M79" s="329">
        <v>1</v>
      </c>
      <c r="N79" s="328">
        <v>1</v>
      </c>
      <c r="P79" s="80">
        <v>1</v>
      </c>
      <c r="Q79" s="81" t="s">
        <v>76</v>
      </c>
      <c r="R79" s="81">
        <v>400</v>
      </c>
      <c r="S79" s="81">
        <v>688</v>
      </c>
      <c r="T79" s="82">
        <v>1</v>
      </c>
      <c r="U79" s="83">
        <v>1</v>
      </c>
      <c r="W79" s="80">
        <v>9</v>
      </c>
      <c r="X79" s="81" t="s">
        <v>76</v>
      </c>
      <c r="Y79" s="81">
        <v>400</v>
      </c>
      <c r="Z79" s="81">
        <v>512</v>
      </c>
      <c r="AA79" s="82">
        <v>0.9955</v>
      </c>
      <c r="AB79" s="83">
        <v>0.99775</v>
      </c>
      <c r="AD79" s="63">
        <v>1</v>
      </c>
      <c r="AE79" s="261" t="s">
        <v>76</v>
      </c>
      <c r="AF79" s="261">
        <v>400</v>
      </c>
      <c r="AG79" s="261">
        <v>404</v>
      </c>
      <c r="AH79" s="262">
        <v>1</v>
      </c>
      <c r="AI79" s="263">
        <v>1</v>
      </c>
      <c r="AK79" s="80">
        <v>1</v>
      </c>
      <c r="AL79" s="209" t="s">
        <v>76</v>
      </c>
      <c r="AM79" s="209">
        <v>400</v>
      </c>
      <c r="AN79" s="209">
        <v>513</v>
      </c>
      <c r="AO79" s="210">
        <v>1</v>
      </c>
      <c r="AP79" s="211">
        <v>1</v>
      </c>
      <c r="AQ79" s="176"/>
      <c r="AR79" s="80">
        <v>1</v>
      </c>
      <c r="AS79" s="81" t="s">
        <v>76</v>
      </c>
      <c r="AT79" s="81">
        <v>400</v>
      </c>
      <c r="AU79" s="81">
        <v>697</v>
      </c>
      <c r="AV79" s="82">
        <v>1</v>
      </c>
      <c r="AW79" s="83">
        <v>1</v>
      </c>
      <c r="AX79" s="176"/>
      <c r="AY79" s="63">
        <v>26</v>
      </c>
      <c r="AZ79" s="261" t="s">
        <v>76</v>
      </c>
      <c r="BA79" s="261">
        <v>400</v>
      </c>
      <c r="BB79" s="261">
        <v>324</v>
      </c>
      <c r="BC79" s="262">
        <v>0.9986</v>
      </c>
      <c r="BD79" s="263">
        <v>0.9603654205607477</v>
      </c>
      <c r="BE79" s="176"/>
      <c r="BF79" s="68">
        <v>20</v>
      </c>
      <c r="BG79" s="69" t="s">
        <v>105</v>
      </c>
      <c r="BH79" s="69">
        <v>400</v>
      </c>
      <c r="BI79" s="69">
        <v>452</v>
      </c>
      <c r="BJ79" s="70">
        <v>0.952</v>
      </c>
      <c r="BK79" s="71">
        <v>0.9701176470588235</v>
      </c>
      <c r="BL79" s="16"/>
      <c r="BM79" s="107">
        <v>63</v>
      </c>
      <c r="BN79" s="191" t="s">
        <v>105</v>
      </c>
      <c r="BO79" s="191">
        <v>400</v>
      </c>
      <c r="BP79" s="191">
        <v>254</v>
      </c>
      <c r="BQ79" s="192">
        <v>0.7757</v>
      </c>
      <c r="BR79" s="193">
        <v>0.8149</v>
      </c>
    </row>
    <row r="80" spans="2:70" ht="15.75">
      <c r="B80" s="353">
        <v>7</v>
      </c>
      <c r="C80" s="81" t="s">
        <v>105</v>
      </c>
      <c r="D80" s="81">
        <v>400</v>
      </c>
      <c r="E80" s="81">
        <v>785</v>
      </c>
      <c r="F80" s="82">
        <v>0.9969</v>
      </c>
      <c r="G80" s="83">
        <v>0.9984500000000001</v>
      </c>
      <c r="I80" s="327">
        <v>16</v>
      </c>
      <c r="J80" s="330" t="s">
        <v>105</v>
      </c>
      <c r="K80" s="330">
        <v>400</v>
      </c>
      <c r="L80" s="330">
        <v>591</v>
      </c>
      <c r="M80" s="329">
        <v>0.9948</v>
      </c>
      <c r="N80" s="328">
        <v>0.9974000000000001</v>
      </c>
      <c r="P80" s="80">
        <v>1</v>
      </c>
      <c r="Q80" s="81" t="s">
        <v>105</v>
      </c>
      <c r="R80" s="81">
        <v>400</v>
      </c>
      <c r="S80" s="81">
        <v>521</v>
      </c>
      <c r="T80" s="82">
        <v>1</v>
      </c>
      <c r="U80" s="83">
        <v>1</v>
      </c>
      <c r="W80" s="80">
        <v>1</v>
      </c>
      <c r="X80" s="81" t="s">
        <v>105</v>
      </c>
      <c r="Y80" s="81">
        <v>400</v>
      </c>
      <c r="Z80" s="81">
        <v>789</v>
      </c>
      <c r="AA80" s="82">
        <v>1</v>
      </c>
      <c r="AB80" s="83">
        <v>1</v>
      </c>
      <c r="AD80" s="63">
        <v>1</v>
      </c>
      <c r="AE80" s="261" t="s">
        <v>105</v>
      </c>
      <c r="AF80" s="261">
        <v>400</v>
      </c>
      <c r="AG80" s="261">
        <v>566</v>
      </c>
      <c r="AH80" s="262">
        <v>1</v>
      </c>
      <c r="AI80" s="263">
        <v>1</v>
      </c>
      <c r="AK80" s="80">
        <v>31</v>
      </c>
      <c r="AL80" s="209" t="s">
        <v>105</v>
      </c>
      <c r="AM80" s="209">
        <v>400</v>
      </c>
      <c r="AN80" s="209">
        <v>434</v>
      </c>
      <c r="AO80" s="210">
        <v>0.9427</v>
      </c>
      <c r="AP80" s="211">
        <v>0.9713499999999999</v>
      </c>
      <c r="AQ80" s="176"/>
      <c r="AR80" s="80">
        <v>27</v>
      </c>
      <c r="AS80" s="81" t="s">
        <v>105</v>
      </c>
      <c r="AT80" s="81">
        <v>400</v>
      </c>
      <c r="AU80" s="81">
        <v>443</v>
      </c>
      <c r="AV80" s="82">
        <v>0.9286</v>
      </c>
      <c r="AW80" s="83">
        <v>0.9642999999999999</v>
      </c>
      <c r="AX80" s="176"/>
      <c r="AY80" s="63">
        <v>36</v>
      </c>
      <c r="AZ80" s="261" t="s">
        <v>105</v>
      </c>
      <c r="BA80" s="261">
        <v>400</v>
      </c>
      <c r="BB80" s="261">
        <v>373</v>
      </c>
      <c r="BC80" s="262">
        <v>0.9141</v>
      </c>
      <c r="BD80" s="263">
        <v>0.9423154320987654</v>
      </c>
      <c r="BE80" s="176"/>
      <c r="BF80" s="68">
        <v>56</v>
      </c>
      <c r="BG80" s="69" t="s">
        <v>109</v>
      </c>
      <c r="BH80" s="69">
        <v>400</v>
      </c>
      <c r="BI80" s="69">
        <v>220</v>
      </c>
      <c r="BJ80" s="70">
        <v>0.8937</v>
      </c>
      <c r="BK80" s="71">
        <v>0.854737323943662</v>
      </c>
      <c r="BL80" s="16"/>
      <c r="BM80" s="107">
        <v>48</v>
      </c>
      <c r="BN80" s="191" t="s">
        <v>109</v>
      </c>
      <c r="BO80" s="191">
        <v>400</v>
      </c>
      <c r="BP80" s="191">
        <v>195</v>
      </c>
      <c r="BQ80" s="192">
        <v>0.971</v>
      </c>
      <c r="BR80" s="193">
        <v>0.883</v>
      </c>
    </row>
    <row r="81" spans="2:70" ht="15.75">
      <c r="B81" s="353">
        <v>53</v>
      </c>
      <c r="C81" s="81" t="s">
        <v>109</v>
      </c>
      <c r="D81" s="81">
        <v>400</v>
      </c>
      <c r="E81" s="81">
        <v>286</v>
      </c>
      <c r="F81" s="82">
        <v>0.9655</v>
      </c>
      <c r="G81" s="83">
        <v>0.9230472972972973</v>
      </c>
      <c r="I81" s="327">
        <v>57</v>
      </c>
      <c r="J81" s="330" t="s">
        <v>109</v>
      </c>
      <c r="K81" s="330">
        <v>400</v>
      </c>
      <c r="L81" s="330">
        <v>213</v>
      </c>
      <c r="M81" s="329">
        <v>0.9652</v>
      </c>
      <c r="N81" s="328">
        <v>0.88535</v>
      </c>
      <c r="P81" s="80">
        <v>63</v>
      </c>
      <c r="Q81" s="81" t="s">
        <v>109</v>
      </c>
      <c r="R81" s="81">
        <v>400</v>
      </c>
      <c r="S81" s="81">
        <v>209</v>
      </c>
      <c r="T81" s="82">
        <v>0.9349</v>
      </c>
      <c r="U81" s="83">
        <v>0.8571612676056337</v>
      </c>
      <c r="W81" s="80">
        <v>58</v>
      </c>
      <c r="X81" s="81" t="s">
        <v>109</v>
      </c>
      <c r="Y81" s="81">
        <v>400</v>
      </c>
      <c r="Z81" s="81">
        <v>252</v>
      </c>
      <c r="AA81" s="82">
        <v>0.9207</v>
      </c>
      <c r="AB81" s="83">
        <v>0.8817581632653061</v>
      </c>
      <c r="AD81" s="63">
        <v>60</v>
      </c>
      <c r="AE81" s="261" t="s">
        <v>109</v>
      </c>
      <c r="AF81" s="261">
        <v>400</v>
      </c>
      <c r="AG81" s="261">
        <v>218</v>
      </c>
      <c r="AH81" s="262">
        <v>0.8972</v>
      </c>
      <c r="AI81" s="263">
        <v>0.8386126582278481</v>
      </c>
      <c r="AK81" s="91">
        <v>74</v>
      </c>
      <c r="AL81" s="215" t="s">
        <v>109</v>
      </c>
      <c r="AM81" s="215">
        <v>400</v>
      </c>
      <c r="AN81" s="215">
        <v>217</v>
      </c>
      <c r="AO81" s="216">
        <v>0.8254</v>
      </c>
      <c r="AP81" s="217">
        <v>0.7825496932515337</v>
      </c>
      <c r="AQ81" s="176"/>
      <c r="AR81" s="80">
        <v>67</v>
      </c>
      <c r="AS81" s="81" t="s">
        <v>109</v>
      </c>
      <c r="AT81" s="81">
        <v>400</v>
      </c>
      <c r="AU81" s="81">
        <v>182</v>
      </c>
      <c r="AV81" s="82">
        <v>0.8899</v>
      </c>
      <c r="AW81" s="83">
        <v>0.8256051724137932</v>
      </c>
      <c r="AX81" s="176"/>
      <c r="AY81" s="63">
        <v>68</v>
      </c>
      <c r="AZ81" s="261" t="s">
        <v>109</v>
      </c>
      <c r="BA81" s="261">
        <v>400</v>
      </c>
      <c r="BB81" s="261">
        <v>174</v>
      </c>
      <c r="BC81" s="262">
        <v>0.8601</v>
      </c>
      <c r="BD81" s="263">
        <v>0.8063357142857143</v>
      </c>
      <c r="BE81" s="176"/>
      <c r="BF81" s="68">
        <v>66</v>
      </c>
      <c r="BG81" s="69" t="s">
        <v>56</v>
      </c>
      <c r="BH81" s="69">
        <v>700</v>
      </c>
      <c r="BI81" s="69">
        <v>1519</v>
      </c>
      <c r="BJ81" s="70">
        <v>0.6551</v>
      </c>
      <c r="BK81" s="71">
        <v>0.8101729508196721</v>
      </c>
      <c r="BL81" s="16"/>
      <c r="BM81" s="107">
        <v>67</v>
      </c>
      <c r="BN81" s="191" t="s">
        <v>56</v>
      </c>
      <c r="BO81" s="191">
        <v>700</v>
      </c>
      <c r="BP81" s="191">
        <v>1226</v>
      </c>
      <c r="BQ81" s="192">
        <v>0.6497</v>
      </c>
      <c r="BR81" s="193">
        <v>0.8</v>
      </c>
    </row>
    <row r="82" spans="2:70" ht="15.75">
      <c r="B82" s="353">
        <v>61</v>
      </c>
      <c r="C82" s="81" t="s">
        <v>56</v>
      </c>
      <c r="D82" s="81">
        <v>700</v>
      </c>
      <c r="E82" s="81">
        <v>1518</v>
      </c>
      <c r="F82" s="82">
        <v>0.7771</v>
      </c>
      <c r="G82" s="83">
        <v>0.8785600908173562</v>
      </c>
      <c r="I82" s="327">
        <v>41</v>
      </c>
      <c r="J82" s="330" t="s">
        <v>56</v>
      </c>
      <c r="K82" s="330">
        <v>700</v>
      </c>
      <c r="L82" s="330">
        <v>1723</v>
      </c>
      <c r="M82" s="329">
        <v>0.92</v>
      </c>
      <c r="N82" s="328">
        <v>0.9584334203655352</v>
      </c>
      <c r="P82" s="80">
        <v>54</v>
      </c>
      <c r="Q82" s="81" t="s">
        <v>56</v>
      </c>
      <c r="R82" s="81">
        <v>700</v>
      </c>
      <c r="S82" s="81">
        <v>1669</v>
      </c>
      <c r="T82" s="82">
        <v>0.8386</v>
      </c>
      <c r="U82" s="83">
        <v>0.9179571172784244</v>
      </c>
      <c r="W82" s="80">
        <v>59</v>
      </c>
      <c r="X82" s="81" t="s">
        <v>56</v>
      </c>
      <c r="Y82" s="81">
        <v>700</v>
      </c>
      <c r="Z82" s="81">
        <v>1890</v>
      </c>
      <c r="AA82" s="82">
        <v>0.7566</v>
      </c>
      <c r="AB82" s="83">
        <v>0.8704848739495799</v>
      </c>
      <c r="AD82" s="63">
        <v>52</v>
      </c>
      <c r="AE82" s="261" t="s">
        <v>56</v>
      </c>
      <c r="AF82" s="261">
        <v>700</v>
      </c>
      <c r="AG82" s="261">
        <v>2198</v>
      </c>
      <c r="AH82" s="262">
        <v>0.7949</v>
      </c>
      <c r="AI82" s="263">
        <v>0.8772427461139897</v>
      </c>
      <c r="AK82" s="80">
        <v>53</v>
      </c>
      <c r="AL82" s="209" t="s">
        <v>56</v>
      </c>
      <c r="AM82" s="209">
        <v>700</v>
      </c>
      <c r="AN82" s="209">
        <v>1733</v>
      </c>
      <c r="AO82" s="210">
        <v>0.8393</v>
      </c>
      <c r="AP82" s="211">
        <v>0.9035342975206612</v>
      </c>
      <c r="AQ82" s="176"/>
      <c r="AR82" s="80">
        <v>47</v>
      </c>
      <c r="AS82" s="81" t="s">
        <v>56</v>
      </c>
      <c r="AT82" s="81">
        <v>700</v>
      </c>
      <c r="AU82" s="81">
        <v>1875</v>
      </c>
      <c r="AV82" s="82">
        <v>0.823</v>
      </c>
      <c r="AW82" s="83">
        <v>0.9074362549800796</v>
      </c>
      <c r="AX82" s="176"/>
      <c r="AY82" s="98">
        <v>70</v>
      </c>
      <c r="AZ82" s="268" t="s">
        <v>56</v>
      </c>
      <c r="BA82" s="268">
        <v>700</v>
      </c>
      <c r="BB82" s="268">
        <v>1401</v>
      </c>
      <c r="BC82" s="269">
        <v>0.6344</v>
      </c>
      <c r="BD82" s="270">
        <v>0.7848870748299319</v>
      </c>
      <c r="BE82" s="176"/>
      <c r="BF82" s="68">
        <v>28</v>
      </c>
      <c r="BG82" s="69" t="s">
        <v>18</v>
      </c>
      <c r="BH82" s="69">
        <v>700</v>
      </c>
      <c r="BI82" s="69">
        <v>1498</v>
      </c>
      <c r="BJ82" s="70">
        <v>0.9199</v>
      </c>
      <c r="BK82" s="71">
        <v>0.9572418756268807</v>
      </c>
      <c r="BL82" s="16"/>
      <c r="BM82" s="107">
        <v>35</v>
      </c>
      <c r="BN82" s="191" t="s">
        <v>18</v>
      </c>
      <c r="BO82" s="191">
        <v>700</v>
      </c>
      <c r="BP82" s="191">
        <v>1409</v>
      </c>
      <c r="BQ82" s="192">
        <v>0.872</v>
      </c>
      <c r="BR82" s="193">
        <v>0.9314</v>
      </c>
    </row>
    <row r="83" spans="2:70" ht="15.75">
      <c r="B83" s="353">
        <v>30</v>
      </c>
      <c r="C83" s="81" t="s">
        <v>18</v>
      </c>
      <c r="D83" s="81">
        <v>700</v>
      </c>
      <c r="E83" s="81">
        <v>1458</v>
      </c>
      <c r="F83" s="82">
        <v>0.9643</v>
      </c>
      <c r="G83" s="83">
        <v>0.9818526759167493</v>
      </c>
      <c r="I83" s="327">
        <v>25</v>
      </c>
      <c r="J83" s="330" t="s">
        <v>18</v>
      </c>
      <c r="K83" s="330">
        <v>700</v>
      </c>
      <c r="L83" s="330">
        <v>1277</v>
      </c>
      <c r="M83" s="329">
        <v>0.9693</v>
      </c>
      <c r="N83" s="328">
        <v>0.98465</v>
      </c>
      <c r="P83" s="80">
        <v>25</v>
      </c>
      <c r="Q83" s="81" t="s">
        <v>18</v>
      </c>
      <c r="R83" s="81">
        <v>700</v>
      </c>
      <c r="S83" s="81">
        <v>1392</v>
      </c>
      <c r="T83" s="82">
        <v>0.9764</v>
      </c>
      <c r="U83" s="83">
        <v>0.9861310344827586</v>
      </c>
      <c r="W83" s="80">
        <v>19</v>
      </c>
      <c r="X83" s="81" t="s">
        <v>18</v>
      </c>
      <c r="Y83" s="81">
        <v>700</v>
      </c>
      <c r="Z83" s="81">
        <v>1344</v>
      </c>
      <c r="AA83" s="82">
        <v>0.9789</v>
      </c>
      <c r="AB83" s="83">
        <v>0.98915</v>
      </c>
      <c r="AD83" s="63">
        <v>24</v>
      </c>
      <c r="AE83" s="261" t="s">
        <v>18</v>
      </c>
      <c r="AF83" s="261">
        <v>700</v>
      </c>
      <c r="AG83" s="261">
        <v>1067</v>
      </c>
      <c r="AH83" s="262">
        <v>0.9683</v>
      </c>
      <c r="AI83" s="263">
        <v>0.9831083333333334</v>
      </c>
      <c r="AK83" s="80">
        <v>24</v>
      </c>
      <c r="AL83" s="209" t="s">
        <v>18</v>
      </c>
      <c r="AM83" s="209">
        <v>700</v>
      </c>
      <c r="AN83" s="209">
        <v>1202</v>
      </c>
      <c r="AO83" s="210">
        <v>0.962</v>
      </c>
      <c r="AP83" s="211">
        <v>0.9806411483253588</v>
      </c>
      <c r="AQ83" s="176"/>
      <c r="AR83" s="80">
        <v>13</v>
      </c>
      <c r="AS83" s="81" t="s">
        <v>18</v>
      </c>
      <c r="AT83" s="81">
        <v>700</v>
      </c>
      <c r="AU83" s="81">
        <v>1345</v>
      </c>
      <c r="AV83" s="82">
        <v>0.974</v>
      </c>
      <c r="AW83" s="83">
        <v>0.987</v>
      </c>
      <c r="AX83" s="176"/>
      <c r="AY83" s="63">
        <v>15</v>
      </c>
      <c r="AZ83" s="261" t="s">
        <v>18</v>
      </c>
      <c r="BA83" s="261">
        <v>700</v>
      </c>
      <c r="BB83" s="261">
        <v>1258</v>
      </c>
      <c r="BC83" s="262">
        <v>0.9751</v>
      </c>
      <c r="BD83" s="263">
        <v>0.9872235582154516</v>
      </c>
      <c r="BE83" s="176"/>
      <c r="BF83" s="68">
        <v>33</v>
      </c>
      <c r="BG83" s="69" t="s">
        <v>9</v>
      </c>
      <c r="BH83" s="69">
        <v>700</v>
      </c>
      <c r="BI83" s="69">
        <v>2055</v>
      </c>
      <c r="BJ83" s="70">
        <v>0.8921</v>
      </c>
      <c r="BK83" s="71">
        <v>0.938252166064982</v>
      </c>
      <c r="BL83" s="16"/>
      <c r="BM83" s="107">
        <v>25</v>
      </c>
      <c r="BN83" s="191" t="s">
        <v>9</v>
      </c>
      <c r="BO83" s="191">
        <v>700</v>
      </c>
      <c r="BP83" s="191">
        <v>1612</v>
      </c>
      <c r="BQ83" s="192">
        <v>0.9285</v>
      </c>
      <c r="BR83" s="193">
        <v>0.957</v>
      </c>
    </row>
    <row r="84" spans="2:70" ht="15.75">
      <c r="B84" s="353">
        <v>33</v>
      </c>
      <c r="C84" s="81" t="s">
        <v>9</v>
      </c>
      <c r="D84" s="81">
        <v>700</v>
      </c>
      <c r="E84" s="81">
        <v>1462</v>
      </c>
      <c r="F84" s="82">
        <v>0.9638</v>
      </c>
      <c r="G84" s="83">
        <v>0.9787421052631579</v>
      </c>
      <c r="I84" s="327">
        <v>34</v>
      </c>
      <c r="J84" s="330" t="s">
        <v>9</v>
      </c>
      <c r="K84" s="330">
        <v>700</v>
      </c>
      <c r="L84" s="330">
        <v>1398</v>
      </c>
      <c r="M84" s="329">
        <v>0.9333</v>
      </c>
      <c r="N84" s="328">
        <v>0.9663598646034817</v>
      </c>
      <c r="P84" s="80">
        <v>48</v>
      </c>
      <c r="Q84" s="81" t="s">
        <v>9</v>
      </c>
      <c r="R84" s="81">
        <v>700</v>
      </c>
      <c r="S84" s="81">
        <v>1311</v>
      </c>
      <c r="T84" s="82">
        <v>0.9059</v>
      </c>
      <c r="U84" s="83">
        <v>0.9462441176470588</v>
      </c>
      <c r="W84" s="80">
        <v>42</v>
      </c>
      <c r="X84" s="81" t="s">
        <v>9</v>
      </c>
      <c r="Y84" s="81">
        <v>700</v>
      </c>
      <c r="Z84" s="81">
        <v>1658</v>
      </c>
      <c r="AA84" s="82">
        <v>0.8937</v>
      </c>
      <c r="AB84" s="83">
        <v>0.946587532808399</v>
      </c>
      <c r="AD84" s="63">
        <v>27</v>
      </c>
      <c r="AE84" s="261" t="s">
        <v>9</v>
      </c>
      <c r="AF84" s="261">
        <v>700</v>
      </c>
      <c r="AG84" s="261">
        <v>1399</v>
      </c>
      <c r="AH84" s="262">
        <v>0.9497</v>
      </c>
      <c r="AI84" s="263">
        <v>0.974240243902439</v>
      </c>
      <c r="AK84" s="80">
        <v>16</v>
      </c>
      <c r="AL84" s="209" t="s">
        <v>9</v>
      </c>
      <c r="AM84" s="209">
        <v>700</v>
      </c>
      <c r="AN84" s="209">
        <v>1529</v>
      </c>
      <c r="AO84" s="210">
        <v>0.9794</v>
      </c>
      <c r="AP84" s="211">
        <v>0.9897</v>
      </c>
      <c r="AQ84" s="176"/>
      <c r="AR84" s="80">
        <v>18</v>
      </c>
      <c r="AS84" s="81" t="s">
        <v>9</v>
      </c>
      <c r="AT84" s="81">
        <v>700</v>
      </c>
      <c r="AU84" s="81">
        <v>1677</v>
      </c>
      <c r="AV84" s="82">
        <v>0.96</v>
      </c>
      <c r="AW84" s="83">
        <v>0.9797440273037543</v>
      </c>
      <c r="AX84" s="176"/>
      <c r="AY84" s="63">
        <v>30</v>
      </c>
      <c r="AZ84" s="261" t="s">
        <v>9</v>
      </c>
      <c r="BA84" s="261">
        <v>700</v>
      </c>
      <c r="BB84" s="261">
        <v>1700</v>
      </c>
      <c r="BC84" s="262">
        <v>0.9165</v>
      </c>
      <c r="BD84" s="263">
        <v>0.9549502749770853</v>
      </c>
      <c r="BE84" s="176"/>
      <c r="BF84" s="68">
        <v>50</v>
      </c>
      <c r="BG84" s="69" t="s">
        <v>3</v>
      </c>
      <c r="BH84" s="69">
        <v>400</v>
      </c>
      <c r="BI84" s="69">
        <v>282</v>
      </c>
      <c r="BJ84" s="70">
        <v>0.8889</v>
      </c>
      <c r="BK84" s="71">
        <v>0.88545</v>
      </c>
      <c r="BL84" s="16"/>
      <c r="BM84" s="202">
        <v>85</v>
      </c>
      <c r="BN84" s="203" t="s">
        <v>3</v>
      </c>
      <c r="BO84" s="203">
        <v>400</v>
      </c>
      <c r="BP84" s="203">
        <v>3</v>
      </c>
      <c r="BQ84" s="204">
        <v>0.6188</v>
      </c>
      <c r="BR84" s="205">
        <v>0</v>
      </c>
    </row>
    <row r="85" spans="2:70" ht="15.75">
      <c r="B85" s="353">
        <v>46</v>
      </c>
      <c r="C85" s="81" t="s">
        <v>3</v>
      </c>
      <c r="D85" s="81">
        <v>400</v>
      </c>
      <c r="E85" s="81">
        <v>338</v>
      </c>
      <c r="F85" s="82">
        <v>0.9509</v>
      </c>
      <c r="G85" s="83">
        <v>0.94445</v>
      </c>
      <c r="I85" s="327">
        <v>1</v>
      </c>
      <c r="J85" s="330" t="s">
        <v>3</v>
      </c>
      <c r="K85" s="330">
        <v>400</v>
      </c>
      <c r="L85" s="330">
        <v>597</v>
      </c>
      <c r="M85" s="329">
        <v>1</v>
      </c>
      <c r="N85" s="328">
        <v>1</v>
      </c>
      <c r="P85" s="80">
        <v>19</v>
      </c>
      <c r="Q85" s="81" t="s">
        <v>3</v>
      </c>
      <c r="R85" s="81">
        <v>400</v>
      </c>
      <c r="S85" s="81">
        <v>469</v>
      </c>
      <c r="T85" s="82">
        <v>0.9843</v>
      </c>
      <c r="U85" s="83">
        <v>0.99215</v>
      </c>
      <c r="W85" s="80">
        <v>22</v>
      </c>
      <c r="X85" s="81" t="s">
        <v>3</v>
      </c>
      <c r="Y85" s="81">
        <v>400</v>
      </c>
      <c r="Z85" s="81">
        <v>584</v>
      </c>
      <c r="AA85" s="82">
        <v>0.9735</v>
      </c>
      <c r="AB85" s="83">
        <v>0.98675</v>
      </c>
      <c r="AD85" s="63">
        <v>35</v>
      </c>
      <c r="AE85" s="261" t="s">
        <v>3</v>
      </c>
      <c r="AF85" s="261">
        <v>400</v>
      </c>
      <c r="AG85" s="261">
        <v>455</v>
      </c>
      <c r="AH85" s="262">
        <v>0.922</v>
      </c>
      <c r="AI85" s="263">
        <v>0.958979797979798</v>
      </c>
      <c r="AK85" s="80">
        <v>42</v>
      </c>
      <c r="AL85" s="209" t="s">
        <v>3</v>
      </c>
      <c r="AM85" s="209">
        <v>400</v>
      </c>
      <c r="AN85" s="209">
        <v>568</v>
      </c>
      <c r="AO85" s="210">
        <v>0.9012</v>
      </c>
      <c r="AP85" s="211">
        <v>0.9491074626865672</v>
      </c>
      <c r="AQ85" s="176"/>
      <c r="AR85" s="80">
        <v>41</v>
      </c>
      <c r="AS85" s="81" t="s">
        <v>3</v>
      </c>
      <c r="AT85" s="81">
        <v>400</v>
      </c>
      <c r="AU85" s="81">
        <v>696</v>
      </c>
      <c r="AV85" s="82">
        <v>0.8718</v>
      </c>
      <c r="AW85" s="83">
        <v>0.9324116279069767</v>
      </c>
      <c r="AX85" s="176"/>
      <c r="AY85" s="63">
        <v>41</v>
      </c>
      <c r="AZ85" s="261" t="s">
        <v>3</v>
      </c>
      <c r="BA85" s="261">
        <v>400</v>
      </c>
      <c r="BB85" s="261">
        <v>461</v>
      </c>
      <c r="BC85" s="262">
        <v>0.8861</v>
      </c>
      <c r="BD85" s="263">
        <v>0.9280029780564263</v>
      </c>
      <c r="BE85" s="176"/>
      <c r="BF85" s="99">
        <v>75</v>
      </c>
      <c r="BG85" s="100" t="s">
        <v>83</v>
      </c>
      <c r="BH85" s="100">
        <v>400</v>
      </c>
      <c r="BI85" s="100">
        <v>762</v>
      </c>
      <c r="BJ85" s="101">
        <v>0.5853</v>
      </c>
      <c r="BK85" s="102">
        <v>0.7500824324324324</v>
      </c>
      <c r="BL85" s="16"/>
      <c r="BM85" s="198">
        <v>79</v>
      </c>
      <c r="BN85" s="199" t="s">
        <v>83</v>
      </c>
      <c r="BO85" s="199">
        <v>400</v>
      </c>
      <c r="BP85" s="199">
        <v>629</v>
      </c>
      <c r="BQ85" s="200">
        <v>0.3135</v>
      </c>
      <c r="BR85" s="201">
        <v>0.6379</v>
      </c>
    </row>
    <row r="86" spans="2:70" ht="15.75">
      <c r="B86" s="353">
        <v>67</v>
      </c>
      <c r="C86" s="81" t="s">
        <v>83</v>
      </c>
      <c r="D86" s="81">
        <v>400</v>
      </c>
      <c r="E86" s="81">
        <v>650</v>
      </c>
      <c r="F86" s="82">
        <v>0.7233</v>
      </c>
      <c r="G86" s="83">
        <v>0.8491870919881306</v>
      </c>
      <c r="I86" s="327">
        <v>58</v>
      </c>
      <c r="J86" s="330" t="s">
        <v>83</v>
      </c>
      <c r="K86" s="330">
        <v>400</v>
      </c>
      <c r="L86" s="330">
        <v>638</v>
      </c>
      <c r="M86" s="329">
        <v>0.7457</v>
      </c>
      <c r="N86" s="328">
        <v>0.87285</v>
      </c>
      <c r="P86" s="80">
        <v>50</v>
      </c>
      <c r="Q86" s="81" t="s">
        <v>83</v>
      </c>
      <c r="R86" s="81">
        <v>400</v>
      </c>
      <c r="S86" s="81">
        <v>629</v>
      </c>
      <c r="T86" s="82">
        <v>0.8854</v>
      </c>
      <c r="U86" s="83">
        <v>0.9427</v>
      </c>
      <c r="W86" s="80">
        <v>35</v>
      </c>
      <c r="X86" s="81" t="s">
        <v>83</v>
      </c>
      <c r="Y86" s="81">
        <v>400</v>
      </c>
      <c r="Z86" s="81">
        <v>731</v>
      </c>
      <c r="AA86" s="82">
        <v>0.9256</v>
      </c>
      <c r="AB86" s="83">
        <v>0.9619150442477875</v>
      </c>
      <c r="AD86" s="63">
        <v>53</v>
      </c>
      <c r="AE86" s="261" t="s">
        <v>83</v>
      </c>
      <c r="AF86" s="261">
        <v>400</v>
      </c>
      <c r="AG86" s="261">
        <v>491</v>
      </c>
      <c r="AH86" s="262">
        <v>0.7283</v>
      </c>
      <c r="AI86" s="263">
        <v>0.86415</v>
      </c>
      <c r="AK86" s="80">
        <v>70</v>
      </c>
      <c r="AL86" s="209" t="s">
        <v>83</v>
      </c>
      <c r="AM86" s="209">
        <v>400</v>
      </c>
      <c r="AN86" s="209">
        <v>694</v>
      </c>
      <c r="AO86" s="210">
        <v>0.6311</v>
      </c>
      <c r="AP86" s="211">
        <v>0.8078357142857142</v>
      </c>
      <c r="AQ86" s="176"/>
      <c r="AR86" s="91">
        <v>74</v>
      </c>
      <c r="AS86" s="92" t="s">
        <v>83</v>
      </c>
      <c r="AT86" s="92">
        <v>400</v>
      </c>
      <c r="AU86" s="92">
        <v>752</v>
      </c>
      <c r="AV86" s="93">
        <v>0.5753</v>
      </c>
      <c r="AW86" s="94">
        <v>0.7489158227848101</v>
      </c>
      <c r="AX86" s="176"/>
      <c r="AY86" s="63">
        <v>59</v>
      </c>
      <c r="AZ86" s="261" t="s">
        <v>83</v>
      </c>
      <c r="BA86" s="261">
        <v>400</v>
      </c>
      <c r="BB86" s="261">
        <v>574</v>
      </c>
      <c r="BC86" s="262">
        <v>0.7364</v>
      </c>
      <c r="BD86" s="263">
        <v>0.8508086956521739</v>
      </c>
      <c r="BE86" s="176"/>
      <c r="BF86" s="99">
        <v>74</v>
      </c>
      <c r="BG86" s="100" t="s">
        <v>41</v>
      </c>
      <c r="BH86" s="100">
        <v>700</v>
      </c>
      <c r="BI86" s="100">
        <v>1870</v>
      </c>
      <c r="BJ86" s="101">
        <v>0.5858</v>
      </c>
      <c r="BK86" s="102">
        <v>0.751306113537118</v>
      </c>
      <c r="BL86" s="16"/>
      <c r="BM86" s="198">
        <v>72</v>
      </c>
      <c r="BN86" s="199" t="s">
        <v>41</v>
      </c>
      <c r="BO86" s="199">
        <v>700</v>
      </c>
      <c r="BP86" s="199">
        <v>1238</v>
      </c>
      <c r="BQ86" s="200">
        <v>0.6491</v>
      </c>
      <c r="BR86" s="201">
        <v>0.7713</v>
      </c>
    </row>
    <row r="87" spans="2:70" ht="15.75">
      <c r="B87" s="353">
        <v>60</v>
      </c>
      <c r="C87" s="81" t="s">
        <v>41</v>
      </c>
      <c r="D87" s="81">
        <v>700</v>
      </c>
      <c r="E87" s="81">
        <v>1882</v>
      </c>
      <c r="F87" s="82">
        <v>0.795</v>
      </c>
      <c r="G87" s="83">
        <v>0.8846839581517001</v>
      </c>
      <c r="I87" s="327">
        <v>68</v>
      </c>
      <c r="J87" s="330" t="s">
        <v>41</v>
      </c>
      <c r="K87" s="330">
        <v>700</v>
      </c>
      <c r="L87" s="330">
        <v>1774</v>
      </c>
      <c r="M87" s="329">
        <v>0.696</v>
      </c>
      <c r="N87" s="328">
        <v>0.8037128412537917</v>
      </c>
      <c r="P87" s="91">
        <v>72</v>
      </c>
      <c r="Q87" s="92" t="s">
        <v>41</v>
      </c>
      <c r="R87" s="92">
        <v>700</v>
      </c>
      <c r="S87" s="92">
        <v>1803</v>
      </c>
      <c r="T87" s="93">
        <v>0.627</v>
      </c>
      <c r="U87" s="94">
        <v>0.7868590733590733</v>
      </c>
      <c r="W87" s="80">
        <v>65</v>
      </c>
      <c r="X87" s="81" t="s">
        <v>41</v>
      </c>
      <c r="Y87" s="81">
        <v>700</v>
      </c>
      <c r="Z87" s="81">
        <v>2176</v>
      </c>
      <c r="AA87" s="82">
        <v>0.7071</v>
      </c>
      <c r="AB87" s="83">
        <v>0.8155255244755244</v>
      </c>
      <c r="AD87" s="98">
        <v>73</v>
      </c>
      <c r="AE87" s="268" t="s">
        <v>41</v>
      </c>
      <c r="AF87" s="268">
        <v>700</v>
      </c>
      <c r="AG87" s="268">
        <v>1874</v>
      </c>
      <c r="AH87" s="269">
        <v>0.5887</v>
      </c>
      <c r="AI87" s="270">
        <v>0.7137229003359462</v>
      </c>
      <c r="AK87" s="91">
        <v>77</v>
      </c>
      <c r="AL87" s="215" t="s">
        <v>41</v>
      </c>
      <c r="AM87" s="215">
        <v>700</v>
      </c>
      <c r="AN87" s="215">
        <v>1715</v>
      </c>
      <c r="AO87" s="216">
        <v>0.6257</v>
      </c>
      <c r="AP87" s="217">
        <v>0.7649508403361345</v>
      </c>
      <c r="AQ87" s="176"/>
      <c r="AR87" s="91">
        <v>75</v>
      </c>
      <c r="AS87" s="92" t="s">
        <v>41</v>
      </c>
      <c r="AT87" s="92">
        <v>700</v>
      </c>
      <c r="AU87" s="92">
        <v>1958</v>
      </c>
      <c r="AV87" s="93">
        <v>0.5131</v>
      </c>
      <c r="AW87" s="94">
        <v>0.7058777310924369</v>
      </c>
      <c r="AX87" s="176"/>
      <c r="AY87" s="98">
        <v>72</v>
      </c>
      <c r="AZ87" s="268" t="s">
        <v>41</v>
      </c>
      <c r="BA87" s="268">
        <v>700</v>
      </c>
      <c r="BB87" s="268">
        <v>1524</v>
      </c>
      <c r="BC87" s="269">
        <v>0.5945</v>
      </c>
      <c r="BD87" s="270">
        <v>0.7599147144948756</v>
      </c>
      <c r="BE87" s="176"/>
      <c r="BF87" s="68">
        <v>45</v>
      </c>
      <c r="BG87" s="69" t="s">
        <v>30</v>
      </c>
      <c r="BH87" s="69">
        <v>1500</v>
      </c>
      <c r="BI87" s="69">
        <v>5188</v>
      </c>
      <c r="BJ87" s="70">
        <v>0.8165</v>
      </c>
      <c r="BK87" s="71">
        <v>0.8955670731707317</v>
      </c>
      <c r="BL87" s="16"/>
      <c r="BM87" s="107">
        <v>50</v>
      </c>
      <c r="BN87" s="191" t="s">
        <v>30</v>
      </c>
      <c r="BO87" s="191">
        <v>1500</v>
      </c>
      <c r="BP87" s="191">
        <v>4461</v>
      </c>
      <c r="BQ87" s="192">
        <v>0.7938</v>
      </c>
      <c r="BR87" s="193">
        <v>0.8801</v>
      </c>
    </row>
    <row r="88" spans="2:70" ht="15.75">
      <c r="B88" s="353">
        <v>40</v>
      </c>
      <c r="C88" s="81" t="s">
        <v>30</v>
      </c>
      <c r="D88" s="81">
        <v>1500</v>
      </c>
      <c r="E88" s="81">
        <v>3563</v>
      </c>
      <c r="F88" s="82">
        <v>0.909</v>
      </c>
      <c r="G88" s="83">
        <v>0.9530987261146497</v>
      </c>
      <c r="I88" s="327">
        <v>42</v>
      </c>
      <c r="J88" s="330" t="s">
        <v>30</v>
      </c>
      <c r="K88" s="330">
        <v>1500</v>
      </c>
      <c r="L88" s="330">
        <v>3626</v>
      </c>
      <c r="M88" s="329">
        <v>0.912</v>
      </c>
      <c r="N88" s="328">
        <v>0.952704871060172</v>
      </c>
      <c r="P88" s="80">
        <v>38</v>
      </c>
      <c r="Q88" s="81" t="s">
        <v>30</v>
      </c>
      <c r="R88" s="81">
        <v>1500</v>
      </c>
      <c r="S88" s="81">
        <v>4315</v>
      </c>
      <c r="T88" s="82">
        <v>0.9422</v>
      </c>
      <c r="U88" s="83">
        <v>0.9662492537313433</v>
      </c>
      <c r="W88" s="80">
        <v>55</v>
      </c>
      <c r="X88" s="81" t="s">
        <v>30</v>
      </c>
      <c r="Y88" s="81">
        <v>1500</v>
      </c>
      <c r="Z88" s="81">
        <v>4478</v>
      </c>
      <c r="AA88" s="82">
        <v>0.8065</v>
      </c>
      <c r="AB88" s="83">
        <v>0.8957802087147565</v>
      </c>
      <c r="AD88" s="63">
        <v>47</v>
      </c>
      <c r="AE88" s="261" t="s">
        <v>30</v>
      </c>
      <c r="AF88" s="261">
        <v>1500</v>
      </c>
      <c r="AG88" s="261">
        <v>3998</v>
      </c>
      <c r="AH88" s="262">
        <v>0.8603</v>
      </c>
      <c r="AI88" s="263">
        <v>0.9088884833451453</v>
      </c>
      <c r="AK88" s="80">
        <v>46</v>
      </c>
      <c r="AL88" s="209" t="s">
        <v>30</v>
      </c>
      <c r="AM88" s="209">
        <v>1500</v>
      </c>
      <c r="AN88" s="209">
        <v>3668</v>
      </c>
      <c r="AO88" s="210">
        <v>0.8674</v>
      </c>
      <c r="AP88" s="211">
        <v>0.9284096774193549</v>
      </c>
      <c r="AQ88" s="176"/>
      <c r="AR88" s="80">
        <v>36</v>
      </c>
      <c r="AS88" s="81" t="s">
        <v>30</v>
      </c>
      <c r="AT88" s="81">
        <v>1500</v>
      </c>
      <c r="AU88" s="81">
        <v>4266</v>
      </c>
      <c r="AV88" s="82">
        <v>0.92</v>
      </c>
      <c r="AW88" s="83">
        <v>0.9480287310454909</v>
      </c>
      <c r="AX88" s="176"/>
      <c r="AY88" s="63">
        <v>40</v>
      </c>
      <c r="AZ88" s="261" t="s">
        <v>30</v>
      </c>
      <c r="BA88" s="261">
        <v>1500</v>
      </c>
      <c r="BB88" s="261">
        <v>3345</v>
      </c>
      <c r="BC88" s="262">
        <v>0.8791</v>
      </c>
      <c r="BD88" s="263">
        <v>0.9332195831188883</v>
      </c>
      <c r="BE88" s="176"/>
      <c r="BF88" s="68">
        <v>1</v>
      </c>
      <c r="BG88" s="69" t="s">
        <v>103</v>
      </c>
      <c r="BH88" s="69">
        <v>400</v>
      </c>
      <c r="BI88" s="69">
        <v>842</v>
      </c>
      <c r="BJ88" s="70">
        <v>1</v>
      </c>
      <c r="BK88" s="71">
        <v>1</v>
      </c>
      <c r="BL88" s="16"/>
      <c r="BM88" s="107">
        <v>1</v>
      </c>
      <c r="BN88" s="191" t="s">
        <v>103</v>
      </c>
      <c r="BO88" s="191">
        <v>400</v>
      </c>
      <c r="BP88" s="191">
        <v>779</v>
      </c>
      <c r="BQ88" s="192">
        <v>1</v>
      </c>
      <c r="BR88" s="193">
        <v>1</v>
      </c>
    </row>
    <row r="89" spans="2:70" ht="15.75">
      <c r="B89" s="353">
        <v>6</v>
      </c>
      <c r="C89" s="81" t="s">
        <v>103</v>
      </c>
      <c r="D89" s="81">
        <v>400</v>
      </c>
      <c r="E89" s="81">
        <v>795</v>
      </c>
      <c r="F89" s="82">
        <v>0.998</v>
      </c>
      <c r="G89" s="83">
        <v>0.9984604316546762</v>
      </c>
      <c r="I89" s="327">
        <v>1</v>
      </c>
      <c r="J89" s="330" t="s">
        <v>103</v>
      </c>
      <c r="K89" s="330">
        <v>400</v>
      </c>
      <c r="L89" s="330">
        <v>596</v>
      </c>
      <c r="M89" s="329">
        <v>1</v>
      </c>
      <c r="N89" s="328">
        <v>1</v>
      </c>
      <c r="P89" s="80">
        <v>1</v>
      </c>
      <c r="Q89" s="81" t="s">
        <v>103</v>
      </c>
      <c r="R89" s="81">
        <v>400</v>
      </c>
      <c r="S89" s="81">
        <v>674</v>
      </c>
      <c r="T89" s="82">
        <v>1</v>
      </c>
      <c r="U89" s="83">
        <v>1</v>
      </c>
      <c r="W89" s="80">
        <v>1</v>
      </c>
      <c r="X89" s="81" t="s">
        <v>103</v>
      </c>
      <c r="Y89" s="81">
        <v>400</v>
      </c>
      <c r="Z89" s="81">
        <v>764</v>
      </c>
      <c r="AA89" s="82">
        <v>1</v>
      </c>
      <c r="AB89" s="83">
        <v>1</v>
      </c>
      <c r="AD89" s="63">
        <v>1</v>
      </c>
      <c r="AE89" s="261" t="s">
        <v>103</v>
      </c>
      <c r="AF89" s="261">
        <v>400</v>
      </c>
      <c r="AG89" s="261">
        <v>561</v>
      </c>
      <c r="AH89" s="262">
        <v>1</v>
      </c>
      <c r="AI89" s="263">
        <v>1</v>
      </c>
      <c r="AK89" s="80">
        <v>1</v>
      </c>
      <c r="AL89" s="209" t="s">
        <v>103</v>
      </c>
      <c r="AM89" s="209">
        <v>400</v>
      </c>
      <c r="AN89" s="209">
        <v>680</v>
      </c>
      <c r="AO89" s="210">
        <v>1</v>
      </c>
      <c r="AP89" s="211">
        <v>1</v>
      </c>
      <c r="AQ89" s="176"/>
      <c r="AR89" s="80">
        <v>1</v>
      </c>
      <c r="AS89" s="81" t="s">
        <v>103</v>
      </c>
      <c r="AT89" s="81">
        <v>400</v>
      </c>
      <c r="AU89" s="81">
        <v>756</v>
      </c>
      <c r="AV89" s="82">
        <v>1</v>
      </c>
      <c r="AW89" s="83">
        <v>1</v>
      </c>
      <c r="AX89" s="176"/>
      <c r="AY89" s="63">
        <v>1</v>
      </c>
      <c r="AZ89" s="261" t="s">
        <v>103</v>
      </c>
      <c r="BA89" s="261">
        <v>400</v>
      </c>
      <c r="BB89" s="261">
        <v>665</v>
      </c>
      <c r="BC89" s="262">
        <v>1</v>
      </c>
      <c r="BD89" s="263">
        <v>1</v>
      </c>
      <c r="BE89" s="176"/>
      <c r="BF89" s="68">
        <v>38</v>
      </c>
      <c r="BG89" s="69" t="s">
        <v>36</v>
      </c>
      <c r="BH89" s="69">
        <v>400</v>
      </c>
      <c r="BI89" s="69">
        <v>799</v>
      </c>
      <c r="BJ89" s="70">
        <v>0.8744</v>
      </c>
      <c r="BK89" s="71">
        <v>0.9199225130890052</v>
      </c>
      <c r="BL89" s="16"/>
      <c r="BM89" s="107">
        <v>41</v>
      </c>
      <c r="BN89" s="191" t="s">
        <v>36</v>
      </c>
      <c r="BO89" s="191">
        <v>400</v>
      </c>
      <c r="BP89" s="191">
        <v>695</v>
      </c>
      <c r="BQ89" s="192">
        <v>0.8286</v>
      </c>
      <c r="BR89" s="193">
        <v>0.9099</v>
      </c>
    </row>
    <row r="90" spans="2:70" ht="15.75">
      <c r="B90" s="353">
        <v>25</v>
      </c>
      <c r="C90" s="81" t="s">
        <v>36</v>
      </c>
      <c r="D90" s="81">
        <v>400</v>
      </c>
      <c r="E90" s="81">
        <v>444</v>
      </c>
      <c r="F90" s="82">
        <v>0.9898</v>
      </c>
      <c r="G90" s="83">
        <v>0.9875530612244898</v>
      </c>
      <c r="I90" s="327">
        <v>1</v>
      </c>
      <c r="J90" s="330" t="s">
        <v>36</v>
      </c>
      <c r="K90" s="330">
        <v>400</v>
      </c>
      <c r="L90" s="330">
        <v>885</v>
      </c>
      <c r="M90" s="329">
        <v>1</v>
      </c>
      <c r="N90" s="328">
        <v>1</v>
      </c>
      <c r="P90" s="80">
        <v>15</v>
      </c>
      <c r="Q90" s="81" t="s">
        <v>36</v>
      </c>
      <c r="R90" s="81">
        <v>400</v>
      </c>
      <c r="S90" s="81">
        <v>728</v>
      </c>
      <c r="T90" s="82">
        <v>0.994</v>
      </c>
      <c r="U90" s="83">
        <v>0.997</v>
      </c>
      <c r="W90" s="80">
        <v>8</v>
      </c>
      <c r="X90" s="81" t="s">
        <v>36</v>
      </c>
      <c r="Y90" s="81">
        <v>400</v>
      </c>
      <c r="Z90" s="81">
        <v>922</v>
      </c>
      <c r="AA90" s="82">
        <v>0.9978</v>
      </c>
      <c r="AB90" s="83">
        <v>0.997889898989899</v>
      </c>
      <c r="AD90" s="63">
        <v>11</v>
      </c>
      <c r="AE90" s="261" t="s">
        <v>36</v>
      </c>
      <c r="AF90" s="261">
        <v>400</v>
      </c>
      <c r="AG90" s="261">
        <v>798</v>
      </c>
      <c r="AH90" s="262">
        <v>0.991</v>
      </c>
      <c r="AI90" s="263">
        <v>0.9955</v>
      </c>
      <c r="AK90" s="80">
        <v>22</v>
      </c>
      <c r="AL90" s="209" t="s">
        <v>36</v>
      </c>
      <c r="AM90" s="209">
        <v>400</v>
      </c>
      <c r="AN90" s="209">
        <v>743</v>
      </c>
      <c r="AO90" s="210">
        <v>0.9651</v>
      </c>
      <c r="AP90" s="211">
        <v>0.98255</v>
      </c>
      <c r="AQ90" s="176"/>
      <c r="AR90" s="80">
        <v>33</v>
      </c>
      <c r="AS90" s="81" t="s">
        <v>36</v>
      </c>
      <c r="AT90" s="81">
        <v>400</v>
      </c>
      <c r="AU90" s="81">
        <v>902</v>
      </c>
      <c r="AV90" s="82">
        <v>0.9163</v>
      </c>
      <c r="AW90" s="83">
        <v>0.9570955184534271</v>
      </c>
      <c r="AX90" s="176"/>
      <c r="AY90" s="63">
        <v>38</v>
      </c>
      <c r="AZ90" s="261" t="s">
        <v>36</v>
      </c>
      <c r="BA90" s="261">
        <v>400</v>
      </c>
      <c r="BB90" s="261">
        <v>772</v>
      </c>
      <c r="BC90" s="262">
        <v>0.8858</v>
      </c>
      <c r="BD90" s="263">
        <v>0.9358184549356223</v>
      </c>
      <c r="BE90" s="176"/>
      <c r="BF90" s="68">
        <v>13</v>
      </c>
      <c r="BG90" s="69" t="s">
        <v>24</v>
      </c>
      <c r="BH90" s="69">
        <v>400</v>
      </c>
      <c r="BI90" s="69">
        <v>727</v>
      </c>
      <c r="BJ90" s="70">
        <v>0.988</v>
      </c>
      <c r="BK90" s="71">
        <v>0.994</v>
      </c>
      <c r="BL90" s="16"/>
      <c r="BM90" s="107">
        <v>12</v>
      </c>
      <c r="BN90" s="191" t="s">
        <v>24</v>
      </c>
      <c r="BO90" s="191">
        <v>400</v>
      </c>
      <c r="BP90" s="191">
        <v>642</v>
      </c>
      <c r="BQ90" s="192">
        <v>0.9851</v>
      </c>
      <c r="BR90" s="193">
        <v>0.9926</v>
      </c>
    </row>
    <row r="91" spans="2:70" ht="15.75">
      <c r="B91" s="353">
        <v>1</v>
      </c>
      <c r="C91" s="81" t="s">
        <v>24</v>
      </c>
      <c r="D91" s="81">
        <v>400</v>
      </c>
      <c r="E91" s="81">
        <v>862</v>
      </c>
      <c r="F91" s="82">
        <v>1</v>
      </c>
      <c r="G91" s="83">
        <v>1</v>
      </c>
      <c r="I91" s="327">
        <v>1</v>
      </c>
      <c r="J91" s="330" t="s">
        <v>24</v>
      </c>
      <c r="K91" s="330">
        <v>400</v>
      </c>
      <c r="L91" s="330">
        <v>790</v>
      </c>
      <c r="M91" s="329">
        <v>1</v>
      </c>
      <c r="N91" s="328">
        <v>1</v>
      </c>
      <c r="P91" s="80">
        <v>1</v>
      </c>
      <c r="Q91" s="81" t="s">
        <v>24</v>
      </c>
      <c r="R91" s="81">
        <v>400</v>
      </c>
      <c r="S91" s="81">
        <v>609</v>
      </c>
      <c r="T91" s="82">
        <v>1</v>
      </c>
      <c r="U91" s="83">
        <v>1</v>
      </c>
      <c r="W91" s="80">
        <v>1</v>
      </c>
      <c r="X91" s="81" t="s">
        <v>24</v>
      </c>
      <c r="Y91" s="81">
        <v>400</v>
      </c>
      <c r="Z91" s="81">
        <v>1139</v>
      </c>
      <c r="AA91" s="82">
        <v>1</v>
      </c>
      <c r="AB91" s="83">
        <v>1</v>
      </c>
      <c r="AD91" s="63">
        <v>1</v>
      </c>
      <c r="AE91" s="261" t="s">
        <v>24</v>
      </c>
      <c r="AF91" s="261">
        <v>400</v>
      </c>
      <c r="AG91" s="261">
        <v>805</v>
      </c>
      <c r="AH91" s="262">
        <v>1</v>
      </c>
      <c r="AI91" s="263">
        <v>1</v>
      </c>
      <c r="AK91" s="80">
        <v>1</v>
      </c>
      <c r="AL91" s="209" t="s">
        <v>24</v>
      </c>
      <c r="AM91" s="209">
        <v>400</v>
      </c>
      <c r="AN91" s="209">
        <v>888</v>
      </c>
      <c r="AO91" s="210">
        <v>1</v>
      </c>
      <c r="AP91" s="211">
        <v>1</v>
      </c>
      <c r="AQ91" s="176"/>
      <c r="AR91" s="80">
        <v>1</v>
      </c>
      <c r="AS91" s="81" t="s">
        <v>24</v>
      </c>
      <c r="AT91" s="81">
        <v>400</v>
      </c>
      <c r="AU91" s="81">
        <v>834</v>
      </c>
      <c r="AV91" s="82">
        <v>1</v>
      </c>
      <c r="AW91" s="83">
        <v>1</v>
      </c>
      <c r="AX91" s="176"/>
      <c r="AY91" s="63">
        <v>6</v>
      </c>
      <c r="AZ91" s="261" t="s">
        <v>24</v>
      </c>
      <c r="BA91" s="261">
        <v>400</v>
      </c>
      <c r="BB91" s="261">
        <v>584</v>
      </c>
      <c r="BC91" s="262">
        <v>0.9958</v>
      </c>
      <c r="BD91" s="263">
        <v>0.9979</v>
      </c>
      <c r="BE91" s="176"/>
      <c r="BF91" s="68">
        <v>15</v>
      </c>
      <c r="BG91" s="69" t="s">
        <v>52</v>
      </c>
      <c r="BH91" s="69">
        <v>400</v>
      </c>
      <c r="BI91" s="69">
        <v>1145</v>
      </c>
      <c r="BJ91" s="70">
        <v>0.9813</v>
      </c>
      <c r="BK91" s="71">
        <v>0.99065</v>
      </c>
      <c r="BL91" s="16"/>
      <c r="BM91" s="107">
        <v>16</v>
      </c>
      <c r="BN91" s="191" t="s">
        <v>52</v>
      </c>
      <c r="BO91" s="191">
        <v>400</v>
      </c>
      <c r="BP91" s="191">
        <v>537</v>
      </c>
      <c r="BQ91" s="192">
        <v>0.9706</v>
      </c>
      <c r="BR91" s="193">
        <v>0.9841</v>
      </c>
    </row>
    <row r="92" spans="2:70" ht="15.75">
      <c r="B92" s="353">
        <v>1</v>
      </c>
      <c r="C92" s="81" t="s">
        <v>52</v>
      </c>
      <c r="D92" s="81">
        <v>400</v>
      </c>
      <c r="E92" s="81">
        <v>707</v>
      </c>
      <c r="F92" s="82">
        <v>1</v>
      </c>
      <c r="G92" s="83">
        <v>1</v>
      </c>
      <c r="I92" s="327">
        <v>15</v>
      </c>
      <c r="J92" s="330" t="s">
        <v>52</v>
      </c>
      <c r="K92" s="330">
        <v>400</v>
      </c>
      <c r="L92" s="330">
        <v>551</v>
      </c>
      <c r="M92" s="329">
        <v>0.9949</v>
      </c>
      <c r="N92" s="328">
        <v>0.99745</v>
      </c>
      <c r="P92" s="80">
        <v>22</v>
      </c>
      <c r="Q92" s="81" t="s">
        <v>52</v>
      </c>
      <c r="R92" s="81">
        <v>400</v>
      </c>
      <c r="S92" s="81">
        <v>508</v>
      </c>
      <c r="T92" s="82">
        <v>0.9819</v>
      </c>
      <c r="U92" s="83">
        <v>0.99095</v>
      </c>
      <c r="W92" s="80">
        <v>26</v>
      </c>
      <c r="X92" s="81" t="s">
        <v>52</v>
      </c>
      <c r="Y92" s="81">
        <v>400</v>
      </c>
      <c r="Z92" s="81">
        <v>1030</v>
      </c>
      <c r="AA92" s="82">
        <v>0.9643</v>
      </c>
      <c r="AB92" s="83">
        <v>0.9808342105263158</v>
      </c>
      <c r="AD92" s="63">
        <v>22</v>
      </c>
      <c r="AE92" s="261" t="s">
        <v>52</v>
      </c>
      <c r="AF92" s="261">
        <v>400</v>
      </c>
      <c r="AG92" s="261">
        <v>638</v>
      </c>
      <c r="AH92" s="262">
        <v>0.9756</v>
      </c>
      <c r="AI92" s="263">
        <v>0.9878</v>
      </c>
      <c r="AK92" s="80">
        <v>15</v>
      </c>
      <c r="AL92" s="209" t="s">
        <v>52</v>
      </c>
      <c r="AM92" s="209">
        <v>400</v>
      </c>
      <c r="AN92" s="209">
        <v>659</v>
      </c>
      <c r="AO92" s="210">
        <v>0.9831</v>
      </c>
      <c r="AP92" s="211">
        <v>0.9915499999999999</v>
      </c>
      <c r="AQ92" s="176"/>
      <c r="AR92" s="80">
        <v>21</v>
      </c>
      <c r="AS92" s="81" t="s">
        <v>52</v>
      </c>
      <c r="AT92" s="81">
        <v>400</v>
      </c>
      <c r="AU92" s="81">
        <v>641</v>
      </c>
      <c r="AV92" s="82">
        <v>0.9582</v>
      </c>
      <c r="AW92" s="83">
        <v>0.9764333333333334</v>
      </c>
      <c r="AX92" s="176"/>
      <c r="AY92" s="63">
        <v>21</v>
      </c>
      <c r="AZ92" s="261" t="s">
        <v>52</v>
      </c>
      <c r="BA92" s="261">
        <v>400</v>
      </c>
      <c r="BB92" s="261">
        <v>494</v>
      </c>
      <c r="BC92" s="262">
        <v>0.9587</v>
      </c>
      <c r="BD92" s="263">
        <v>0.9769241239892184</v>
      </c>
      <c r="BE92" s="176"/>
      <c r="BF92" s="99">
        <v>72</v>
      </c>
      <c r="BG92" s="100" t="s">
        <v>171</v>
      </c>
      <c r="BH92" s="100">
        <v>400</v>
      </c>
      <c r="BI92" s="100">
        <v>329</v>
      </c>
      <c r="BJ92" s="101">
        <v>0.6238</v>
      </c>
      <c r="BK92" s="102">
        <v>0.7664</v>
      </c>
      <c r="BL92" s="16"/>
      <c r="BM92" s="107">
        <v>52</v>
      </c>
      <c r="BN92" s="191" t="s">
        <v>171</v>
      </c>
      <c r="BO92" s="191">
        <v>400</v>
      </c>
      <c r="BP92" s="191">
        <v>271</v>
      </c>
      <c r="BQ92" s="192">
        <v>0.8604</v>
      </c>
      <c r="BR92" s="193">
        <v>0.8637</v>
      </c>
    </row>
    <row r="93" spans="2:70" ht="15.75">
      <c r="B93" s="353">
        <v>26</v>
      </c>
      <c r="C93" s="81" t="s">
        <v>171</v>
      </c>
      <c r="D93" s="81">
        <v>400</v>
      </c>
      <c r="E93" s="81">
        <v>389</v>
      </c>
      <c r="F93" s="82">
        <v>0.9854</v>
      </c>
      <c r="G93" s="83">
        <v>0.9872000000000001</v>
      </c>
      <c r="I93" s="327">
        <v>4</v>
      </c>
      <c r="J93" s="318" t="s">
        <v>171</v>
      </c>
      <c r="K93" s="330">
        <v>400</v>
      </c>
      <c r="L93" s="330">
        <v>488</v>
      </c>
      <c r="M93" s="329">
        <v>0.998</v>
      </c>
      <c r="N93" s="328">
        <v>0.999</v>
      </c>
      <c r="P93" s="80">
        <v>12</v>
      </c>
      <c r="Q93" s="81" t="s">
        <v>171</v>
      </c>
      <c r="R93" s="81">
        <v>400</v>
      </c>
      <c r="S93" s="81">
        <v>527</v>
      </c>
      <c r="T93" s="82">
        <v>0.9962</v>
      </c>
      <c r="U93" s="83">
        <v>0.9981</v>
      </c>
      <c r="W93" s="80">
        <v>40</v>
      </c>
      <c r="X93" s="81" t="s">
        <v>171</v>
      </c>
      <c r="Y93" s="81">
        <v>400</v>
      </c>
      <c r="Z93" s="81">
        <v>349</v>
      </c>
      <c r="AA93" s="82">
        <v>0.9629</v>
      </c>
      <c r="AB93" s="83">
        <v>0.9527921052631578</v>
      </c>
      <c r="AD93" s="63">
        <v>31</v>
      </c>
      <c r="AE93" s="301" t="s">
        <v>171</v>
      </c>
      <c r="AF93" s="261">
        <v>400</v>
      </c>
      <c r="AG93" s="261">
        <v>415</v>
      </c>
      <c r="AH93" s="262">
        <v>0.9408</v>
      </c>
      <c r="AI93" s="263">
        <v>0.9650043165467626</v>
      </c>
      <c r="AK93" s="80">
        <v>30</v>
      </c>
      <c r="AL93" s="209" t="s">
        <v>171</v>
      </c>
      <c r="AM93" s="209">
        <v>400</v>
      </c>
      <c r="AN93" s="209">
        <v>385</v>
      </c>
      <c r="AO93" s="210">
        <v>0.9661</v>
      </c>
      <c r="AP93" s="211">
        <v>0.9755499999999999</v>
      </c>
      <c r="AQ93" s="176"/>
      <c r="AR93" s="80">
        <v>23</v>
      </c>
      <c r="AS93" s="81" t="s">
        <v>171</v>
      </c>
      <c r="AT93" s="81">
        <v>400</v>
      </c>
      <c r="AU93" s="81">
        <v>379</v>
      </c>
      <c r="AV93" s="82">
        <v>0.9721</v>
      </c>
      <c r="AW93" s="83">
        <v>0.9735091836734693</v>
      </c>
      <c r="AX93" s="176"/>
      <c r="AY93" s="63">
        <v>63</v>
      </c>
      <c r="AZ93" s="301" t="s">
        <v>171</v>
      </c>
      <c r="BA93" s="261">
        <v>400</v>
      </c>
      <c r="BB93" s="261">
        <v>318</v>
      </c>
      <c r="BC93" s="262">
        <v>0.7571</v>
      </c>
      <c r="BD93" s="263">
        <v>0.8336706896551724</v>
      </c>
      <c r="BE93" s="176"/>
      <c r="BF93" s="361">
        <v>85</v>
      </c>
      <c r="BG93" s="362" t="s">
        <v>114</v>
      </c>
      <c r="BH93" s="362">
        <v>1500</v>
      </c>
      <c r="BI93" s="362">
        <v>576</v>
      </c>
      <c r="BJ93" s="363">
        <v>0.2091</v>
      </c>
      <c r="BK93" s="365">
        <v>0.40370294117647065</v>
      </c>
      <c r="BL93" s="16"/>
      <c r="BM93" s="202">
        <v>84</v>
      </c>
      <c r="BN93" s="203" t="s">
        <v>114</v>
      </c>
      <c r="BO93" s="203">
        <v>1500</v>
      </c>
      <c r="BP93" s="203">
        <v>495</v>
      </c>
      <c r="BQ93" s="204">
        <v>0.1667</v>
      </c>
      <c r="BR93" s="205">
        <v>0.2608</v>
      </c>
    </row>
    <row r="94" spans="2:70" ht="15.75">
      <c r="B94" s="358">
        <v>78</v>
      </c>
      <c r="C94" s="285" t="s">
        <v>114</v>
      </c>
      <c r="D94" s="285">
        <v>1500</v>
      </c>
      <c r="E94" s="285">
        <v>588</v>
      </c>
      <c r="F94" s="286">
        <v>0.1976</v>
      </c>
      <c r="G94" s="287">
        <v>0.3064490118577075</v>
      </c>
      <c r="I94" s="317">
        <v>77</v>
      </c>
      <c r="J94" s="308" t="s">
        <v>114</v>
      </c>
      <c r="K94" s="308">
        <v>1500</v>
      </c>
      <c r="L94" s="308">
        <v>490</v>
      </c>
      <c r="M94" s="309">
        <v>0.2283</v>
      </c>
      <c r="N94" s="310">
        <v>0.31438266219239375</v>
      </c>
      <c r="P94" s="223">
        <v>78</v>
      </c>
      <c r="Q94" s="285" t="s">
        <v>114</v>
      </c>
      <c r="R94" s="285">
        <v>1500</v>
      </c>
      <c r="S94" s="285">
        <v>565</v>
      </c>
      <c r="T94" s="286">
        <v>0.164</v>
      </c>
      <c r="U94" s="287">
        <v>0.22500250626566415</v>
      </c>
      <c r="W94" s="223">
        <v>75</v>
      </c>
      <c r="X94" s="285" t="s">
        <v>114</v>
      </c>
      <c r="Y94" s="285">
        <v>1500</v>
      </c>
      <c r="Z94" s="285">
        <v>612</v>
      </c>
      <c r="AA94" s="286">
        <v>0.2404</v>
      </c>
      <c r="AB94" s="287">
        <v>0.39050967741935483</v>
      </c>
      <c r="AD94" s="252">
        <v>77</v>
      </c>
      <c r="AE94" s="257" t="s">
        <v>114</v>
      </c>
      <c r="AF94" s="257">
        <v>1500</v>
      </c>
      <c r="AG94" s="257">
        <v>380</v>
      </c>
      <c r="AH94" s="256">
        <v>0.1034</v>
      </c>
      <c r="AI94" s="255">
        <v>0.32785686274509807</v>
      </c>
      <c r="AK94" s="223">
        <v>82</v>
      </c>
      <c r="AL94" s="370" t="s">
        <v>114</v>
      </c>
      <c r="AM94" s="370">
        <v>1500</v>
      </c>
      <c r="AN94" s="370">
        <v>608</v>
      </c>
      <c r="AO94" s="371">
        <v>0.2356</v>
      </c>
      <c r="AP94" s="372">
        <v>0.25447011494252875</v>
      </c>
      <c r="AQ94" s="176"/>
      <c r="AR94" s="103">
        <v>81</v>
      </c>
      <c r="AS94" s="104" t="s">
        <v>114</v>
      </c>
      <c r="AT94" s="104">
        <v>1500</v>
      </c>
      <c r="AU94" s="104">
        <v>723</v>
      </c>
      <c r="AV94" s="105">
        <v>0.1125</v>
      </c>
      <c r="AW94" s="106">
        <v>0.29396578947368424</v>
      </c>
      <c r="AX94" s="176"/>
      <c r="AY94" s="366">
        <v>84</v>
      </c>
      <c r="AZ94" s="367" t="s">
        <v>114</v>
      </c>
      <c r="BA94" s="367">
        <v>1500</v>
      </c>
      <c r="BB94" s="367">
        <v>854</v>
      </c>
      <c r="BC94" s="368">
        <v>0.1505</v>
      </c>
      <c r="BD94" s="369">
        <v>0.34263779342723005</v>
      </c>
      <c r="BE94" s="176"/>
      <c r="BF94" s="68">
        <v>2</v>
      </c>
      <c r="BG94" s="69" t="s">
        <v>13</v>
      </c>
      <c r="BH94" s="69">
        <v>700</v>
      </c>
      <c r="BI94" s="69">
        <v>2162</v>
      </c>
      <c r="BJ94" s="70">
        <v>0.9991</v>
      </c>
      <c r="BK94" s="71">
        <v>0.9995499999999999</v>
      </c>
      <c r="BL94" s="16"/>
      <c r="BM94" s="107">
        <v>10</v>
      </c>
      <c r="BN94" s="191" t="s">
        <v>13</v>
      </c>
      <c r="BO94" s="191">
        <v>700</v>
      </c>
      <c r="BP94" s="191">
        <v>1934</v>
      </c>
      <c r="BQ94" s="192">
        <v>0.988</v>
      </c>
      <c r="BR94" s="193">
        <v>0.994</v>
      </c>
    </row>
    <row r="95" spans="2:70" ht="15.75">
      <c r="B95" s="353">
        <v>1</v>
      </c>
      <c r="C95" s="81" t="s">
        <v>13</v>
      </c>
      <c r="D95" s="81">
        <v>700</v>
      </c>
      <c r="E95" s="81">
        <v>2063</v>
      </c>
      <c r="F95" s="82">
        <v>1</v>
      </c>
      <c r="G95" s="83">
        <v>1</v>
      </c>
      <c r="I95" s="327">
        <v>1</v>
      </c>
      <c r="J95" s="330" t="s">
        <v>13</v>
      </c>
      <c r="K95" s="330">
        <v>700</v>
      </c>
      <c r="L95" s="330">
        <v>1979</v>
      </c>
      <c r="M95" s="329">
        <v>1</v>
      </c>
      <c r="N95" s="328">
        <v>1</v>
      </c>
      <c r="P95" s="80">
        <v>1</v>
      </c>
      <c r="Q95" s="81" t="s">
        <v>13</v>
      </c>
      <c r="R95" s="81">
        <v>700</v>
      </c>
      <c r="S95" s="81">
        <v>2129</v>
      </c>
      <c r="T95" s="82">
        <v>1</v>
      </c>
      <c r="U95" s="83">
        <v>1</v>
      </c>
      <c r="W95" s="80">
        <v>1</v>
      </c>
      <c r="X95" s="81" t="s">
        <v>13</v>
      </c>
      <c r="Y95" s="81">
        <v>700</v>
      </c>
      <c r="Z95" s="81">
        <v>2272</v>
      </c>
      <c r="AA95" s="82">
        <v>1</v>
      </c>
      <c r="AB95" s="83">
        <v>1</v>
      </c>
      <c r="AD95" s="63">
        <v>1</v>
      </c>
      <c r="AE95" s="261" t="s">
        <v>13</v>
      </c>
      <c r="AF95" s="261">
        <v>700</v>
      </c>
      <c r="AG95" s="261">
        <v>1966</v>
      </c>
      <c r="AH95" s="262">
        <v>1</v>
      </c>
      <c r="AI95" s="263">
        <v>1</v>
      </c>
      <c r="AK95" s="80">
        <v>7</v>
      </c>
      <c r="AL95" s="209" t="s">
        <v>13</v>
      </c>
      <c r="AM95" s="209">
        <v>700</v>
      </c>
      <c r="AN95" s="209">
        <v>2154</v>
      </c>
      <c r="AO95" s="210">
        <v>0.9942</v>
      </c>
      <c r="AP95" s="211">
        <v>0.9971</v>
      </c>
      <c r="AQ95" s="176"/>
      <c r="AR95" s="80">
        <v>1</v>
      </c>
      <c r="AS95" s="81" t="s">
        <v>13</v>
      </c>
      <c r="AT95" s="81">
        <v>700</v>
      </c>
      <c r="AU95" s="81">
        <v>2038</v>
      </c>
      <c r="AV95" s="82">
        <v>1</v>
      </c>
      <c r="AW95" s="83">
        <v>1</v>
      </c>
      <c r="AX95" s="176"/>
      <c r="AY95" s="63">
        <v>2</v>
      </c>
      <c r="AZ95" s="261" t="s">
        <v>13</v>
      </c>
      <c r="BA95" s="261">
        <v>700</v>
      </c>
      <c r="BB95" s="261">
        <v>2006</v>
      </c>
      <c r="BC95" s="262">
        <v>0.9995</v>
      </c>
      <c r="BD95" s="263">
        <v>0.99975</v>
      </c>
      <c r="BE95" s="176"/>
      <c r="BF95" s="68">
        <v>17</v>
      </c>
      <c r="BG95" s="69" t="s">
        <v>99</v>
      </c>
      <c r="BH95" s="69">
        <v>400</v>
      </c>
      <c r="BI95" s="69">
        <v>705</v>
      </c>
      <c r="BJ95" s="70">
        <v>0.9647</v>
      </c>
      <c r="BK95" s="71">
        <v>0.9818483277591974</v>
      </c>
      <c r="BL95" s="16"/>
      <c r="BM95" s="107">
        <v>21</v>
      </c>
      <c r="BN95" s="191" t="s">
        <v>99</v>
      </c>
      <c r="BO95" s="191">
        <v>400</v>
      </c>
      <c r="BP95" s="191">
        <v>523</v>
      </c>
      <c r="BQ95" s="192">
        <v>0.9485</v>
      </c>
      <c r="BR95" s="193">
        <v>0.9735</v>
      </c>
    </row>
    <row r="96" spans="2:70" ht="15.75">
      <c r="B96" s="353">
        <v>18</v>
      </c>
      <c r="C96" s="81" t="s">
        <v>99</v>
      </c>
      <c r="D96" s="81">
        <v>400</v>
      </c>
      <c r="E96" s="81">
        <v>457</v>
      </c>
      <c r="F96" s="82">
        <v>0.9882</v>
      </c>
      <c r="G96" s="83">
        <v>0.9941</v>
      </c>
      <c r="I96" s="327">
        <v>23</v>
      </c>
      <c r="J96" s="330" t="s">
        <v>99</v>
      </c>
      <c r="K96" s="330">
        <v>400</v>
      </c>
      <c r="L96" s="330">
        <v>404</v>
      </c>
      <c r="M96" s="329">
        <v>0.983</v>
      </c>
      <c r="N96" s="328">
        <v>0.9915</v>
      </c>
      <c r="P96" s="80">
        <v>17</v>
      </c>
      <c r="Q96" s="81" t="s">
        <v>99</v>
      </c>
      <c r="R96" s="81">
        <v>400</v>
      </c>
      <c r="S96" s="81">
        <v>400</v>
      </c>
      <c r="T96" s="82">
        <v>0.9874</v>
      </c>
      <c r="U96" s="83">
        <v>0.9937</v>
      </c>
      <c r="W96" s="80">
        <v>21</v>
      </c>
      <c r="X96" s="81" t="s">
        <v>99</v>
      </c>
      <c r="Y96" s="81">
        <v>400</v>
      </c>
      <c r="Z96" s="81">
        <v>473</v>
      </c>
      <c r="AA96" s="82">
        <v>0.9748</v>
      </c>
      <c r="AB96" s="83">
        <v>0.9874</v>
      </c>
      <c r="AD96" s="63">
        <v>34</v>
      </c>
      <c r="AE96" s="261" t="s">
        <v>99</v>
      </c>
      <c r="AF96" s="261">
        <v>400</v>
      </c>
      <c r="AG96" s="261">
        <v>372</v>
      </c>
      <c r="AH96" s="262">
        <v>0.9505</v>
      </c>
      <c r="AI96" s="263">
        <v>0.9612499999999999</v>
      </c>
      <c r="AK96" s="80">
        <v>27</v>
      </c>
      <c r="AL96" s="209" t="s">
        <v>99</v>
      </c>
      <c r="AM96" s="209">
        <v>400</v>
      </c>
      <c r="AN96" s="209">
        <v>451</v>
      </c>
      <c r="AO96" s="210">
        <v>0.9568</v>
      </c>
      <c r="AP96" s="211">
        <v>0.9768924623115578</v>
      </c>
      <c r="AQ96" s="176"/>
      <c r="AR96" s="80">
        <v>24</v>
      </c>
      <c r="AS96" s="81" t="s">
        <v>99</v>
      </c>
      <c r="AT96" s="81">
        <v>400</v>
      </c>
      <c r="AU96" s="81">
        <v>457</v>
      </c>
      <c r="AV96" s="82">
        <v>0.9419</v>
      </c>
      <c r="AW96" s="83">
        <v>0.9701905063291139</v>
      </c>
      <c r="AX96" s="176"/>
      <c r="AY96" s="63">
        <v>20</v>
      </c>
      <c r="AZ96" s="261" t="s">
        <v>99</v>
      </c>
      <c r="BA96" s="261">
        <v>400</v>
      </c>
      <c r="BB96" s="261">
        <v>391</v>
      </c>
      <c r="BC96" s="262">
        <v>0.9682</v>
      </c>
      <c r="BD96" s="263">
        <v>0.9776769230769231</v>
      </c>
      <c r="BE96" s="176"/>
      <c r="BF96" s="68">
        <v>9</v>
      </c>
      <c r="BG96" s="69" t="s">
        <v>17</v>
      </c>
      <c r="BH96" s="69">
        <v>400</v>
      </c>
      <c r="BI96" s="69">
        <v>498</v>
      </c>
      <c r="BJ96" s="70">
        <v>0.9917</v>
      </c>
      <c r="BK96" s="71">
        <v>0.99585</v>
      </c>
      <c r="BL96" s="16"/>
      <c r="BM96" s="107">
        <v>4</v>
      </c>
      <c r="BN96" s="191" t="s">
        <v>17</v>
      </c>
      <c r="BO96" s="191">
        <v>400</v>
      </c>
      <c r="BP96" s="191">
        <v>425</v>
      </c>
      <c r="BQ96" s="192">
        <v>0.9977</v>
      </c>
      <c r="BR96" s="193">
        <v>0.9989</v>
      </c>
    </row>
    <row r="97" spans="2:70" ht="15.75">
      <c r="B97" s="353">
        <v>13</v>
      </c>
      <c r="C97" s="81" t="s">
        <v>17</v>
      </c>
      <c r="D97" s="81">
        <v>400</v>
      </c>
      <c r="E97" s="81">
        <v>577</v>
      </c>
      <c r="F97" s="82">
        <v>0.9964</v>
      </c>
      <c r="G97" s="83">
        <v>0.9968332574031891</v>
      </c>
      <c r="I97" s="327">
        <v>10</v>
      </c>
      <c r="J97" s="330" t="s">
        <v>17</v>
      </c>
      <c r="K97" s="330">
        <v>400</v>
      </c>
      <c r="L97" s="330">
        <v>508</v>
      </c>
      <c r="M97" s="329">
        <v>0.9964</v>
      </c>
      <c r="N97" s="328">
        <v>0.9982</v>
      </c>
      <c r="P97" s="80">
        <v>7</v>
      </c>
      <c r="Q97" s="81" t="s">
        <v>17</v>
      </c>
      <c r="R97" s="81">
        <v>400</v>
      </c>
      <c r="S97" s="81">
        <v>520</v>
      </c>
      <c r="T97" s="82">
        <v>0.9983</v>
      </c>
      <c r="U97" s="83">
        <v>0.99915</v>
      </c>
      <c r="W97" s="80">
        <v>1</v>
      </c>
      <c r="X97" s="81" t="s">
        <v>17</v>
      </c>
      <c r="Y97" s="81">
        <v>400</v>
      </c>
      <c r="Z97" s="81">
        <v>598</v>
      </c>
      <c r="AA97" s="82">
        <v>1</v>
      </c>
      <c r="AB97" s="83">
        <v>1</v>
      </c>
      <c r="AD97" s="63">
        <v>18</v>
      </c>
      <c r="AE97" s="261" t="s">
        <v>17</v>
      </c>
      <c r="AF97" s="261">
        <v>400</v>
      </c>
      <c r="AG97" s="261">
        <v>386</v>
      </c>
      <c r="AH97" s="262">
        <v>0.9972</v>
      </c>
      <c r="AI97" s="263">
        <v>0.9916</v>
      </c>
      <c r="AK97" s="80">
        <v>1</v>
      </c>
      <c r="AL97" s="209" t="s">
        <v>17</v>
      </c>
      <c r="AM97" s="209">
        <v>400</v>
      </c>
      <c r="AN97" s="209">
        <v>472</v>
      </c>
      <c r="AO97" s="210">
        <v>1</v>
      </c>
      <c r="AP97" s="211">
        <v>1</v>
      </c>
      <c r="AQ97" s="176"/>
      <c r="AR97" s="80">
        <v>3</v>
      </c>
      <c r="AS97" s="81" t="s">
        <v>17</v>
      </c>
      <c r="AT97" s="81">
        <v>400</v>
      </c>
      <c r="AU97" s="81">
        <v>541</v>
      </c>
      <c r="AV97" s="82">
        <v>0.9985</v>
      </c>
      <c r="AW97" s="83">
        <v>0.99925</v>
      </c>
      <c r="AX97" s="176"/>
      <c r="AY97" s="63">
        <v>1</v>
      </c>
      <c r="AZ97" s="261" t="s">
        <v>17</v>
      </c>
      <c r="BA97" s="261">
        <v>400</v>
      </c>
      <c r="BB97" s="261">
        <v>499</v>
      </c>
      <c r="BC97" s="262">
        <v>1</v>
      </c>
      <c r="BD97" s="263">
        <v>1</v>
      </c>
      <c r="BE97" s="176"/>
      <c r="BF97" s="68">
        <v>52</v>
      </c>
      <c r="BG97" s="69" t="s">
        <v>8</v>
      </c>
      <c r="BH97" s="69">
        <v>700</v>
      </c>
      <c r="BI97" s="69">
        <v>1595</v>
      </c>
      <c r="BJ97" s="70">
        <v>0.7944</v>
      </c>
      <c r="BK97" s="71">
        <v>0.8830490566037736</v>
      </c>
      <c r="BL97" s="16"/>
      <c r="BM97" s="107">
        <v>53</v>
      </c>
      <c r="BN97" s="191" t="s">
        <v>8</v>
      </c>
      <c r="BO97" s="191">
        <v>700</v>
      </c>
      <c r="BP97" s="191">
        <v>1255</v>
      </c>
      <c r="BQ97" s="192">
        <v>0.749</v>
      </c>
      <c r="BR97" s="193">
        <v>0.8574</v>
      </c>
    </row>
    <row r="98" spans="2:70" ht="15.75">
      <c r="B98" s="353">
        <v>50</v>
      </c>
      <c r="C98" s="81" t="s">
        <v>8</v>
      </c>
      <c r="D98" s="81">
        <v>700</v>
      </c>
      <c r="E98" s="81">
        <v>1154</v>
      </c>
      <c r="F98" s="82">
        <v>0.8748</v>
      </c>
      <c r="G98" s="83">
        <v>0.9355012658227848</v>
      </c>
      <c r="I98" s="327">
        <v>48</v>
      </c>
      <c r="J98" s="330" t="s">
        <v>8</v>
      </c>
      <c r="K98" s="330">
        <v>700</v>
      </c>
      <c r="L98" s="330">
        <v>1030</v>
      </c>
      <c r="M98" s="329">
        <v>0.8837</v>
      </c>
      <c r="N98" s="328">
        <v>0.9365402654867256</v>
      </c>
      <c r="P98" s="80">
        <v>43</v>
      </c>
      <c r="Q98" s="81" t="s">
        <v>8</v>
      </c>
      <c r="R98" s="81">
        <v>700</v>
      </c>
      <c r="S98" s="81">
        <v>1167</v>
      </c>
      <c r="T98" s="82">
        <v>0.9162</v>
      </c>
      <c r="U98" s="83">
        <v>0.9560118329466357</v>
      </c>
      <c r="W98" s="80">
        <v>51</v>
      </c>
      <c r="X98" s="81" t="s">
        <v>8</v>
      </c>
      <c r="Y98" s="81">
        <v>700</v>
      </c>
      <c r="Z98" s="81">
        <v>1451</v>
      </c>
      <c r="AA98" s="82">
        <v>0.8307</v>
      </c>
      <c r="AB98" s="83">
        <v>0.911901724137931</v>
      </c>
      <c r="AD98" s="63">
        <v>46</v>
      </c>
      <c r="AE98" s="261" t="s">
        <v>8</v>
      </c>
      <c r="AF98" s="261">
        <v>700</v>
      </c>
      <c r="AG98" s="261">
        <v>1348</v>
      </c>
      <c r="AH98" s="262">
        <v>0.8504</v>
      </c>
      <c r="AI98" s="263">
        <v>0.9122288248337029</v>
      </c>
      <c r="AK98" s="80">
        <v>43</v>
      </c>
      <c r="AL98" s="209" t="s">
        <v>8</v>
      </c>
      <c r="AM98" s="209">
        <v>700</v>
      </c>
      <c r="AN98" s="209">
        <v>1473</v>
      </c>
      <c r="AO98" s="210">
        <v>0.9094</v>
      </c>
      <c r="AP98" s="211">
        <v>0.9470566878980892</v>
      </c>
      <c r="AQ98" s="176"/>
      <c r="AR98" s="80">
        <v>48</v>
      </c>
      <c r="AS98" s="81" t="s">
        <v>8</v>
      </c>
      <c r="AT98" s="81">
        <v>700</v>
      </c>
      <c r="AU98" s="81">
        <v>1518</v>
      </c>
      <c r="AV98" s="82">
        <v>0.8285</v>
      </c>
      <c r="AW98" s="83">
        <v>0.9066517467248909</v>
      </c>
      <c r="AX98" s="176"/>
      <c r="AY98" s="63">
        <v>57</v>
      </c>
      <c r="AZ98" s="261" t="s">
        <v>8</v>
      </c>
      <c r="BA98" s="261">
        <v>700</v>
      </c>
      <c r="BB98" s="261">
        <v>1225</v>
      </c>
      <c r="BC98" s="262">
        <v>0.7873</v>
      </c>
      <c r="BD98" s="263">
        <v>0.8567647540983607</v>
      </c>
      <c r="BE98" s="176"/>
      <c r="BF98" s="68">
        <v>32</v>
      </c>
      <c r="BG98" s="69" t="s">
        <v>81</v>
      </c>
      <c r="BH98" s="69">
        <v>400</v>
      </c>
      <c r="BI98" s="69">
        <v>642</v>
      </c>
      <c r="BJ98" s="70">
        <v>0.898</v>
      </c>
      <c r="BK98" s="71">
        <v>0.9396458797327394</v>
      </c>
      <c r="BL98" s="16"/>
      <c r="BM98" s="107">
        <v>40</v>
      </c>
      <c r="BN98" s="191" t="s">
        <v>81</v>
      </c>
      <c r="BO98" s="191">
        <v>400</v>
      </c>
      <c r="BP98" s="191">
        <v>543</v>
      </c>
      <c r="BQ98" s="192">
        <v>0.8466</v>
      </c>
      <c r="BR98" s="193">
        <v>0.9192</v>
      </c>
    </row>
    <row r="99" spans="2:70" ht="16.5" thickBot="1">
      <c r="B99" s="353">
        <v>2</v>
      </c>
      <c r="C99" s="81" t="s">
        <v>81</v>
      </c>
      <c r="D99" s="81">
        <v>400</v>
      </c>
      <c r="E99" s="81">
        <v>859</v>
      </c>
      <c r="F99" s="82">
        <v>0.9987</v>
      </c>
      <c r="G99" s="83">
        <v>0.99935</v>
      </c>
      <c r="I99" s="327">
        <v>14</v>
      </c>
      <c r="J99" s="330" t="s">
        <v>81</v>
      </c>
      <c r="K99" s="330">
        <v>400</v>
      </c>
      <c r="L99" s="330">
        <v>838</v>
      </c>
      <c r="M99" s="329">
        <v>0.9962</v>
      </c>
      <c r="N99" s="328">
        <v>0.9975880546075084</v>
      </c>
      <c r="P99" s="80">
        <v>5</v>
      </c>
      <c r="Q99" s="81" t="s">
        <v>81</v>
      </c>
      <c r="R99" s="81">
        <v>400</v>
      </c>
      <c r="S99" s="81">
        <v>867</v>
      </c>
      <c r="T99" s="82">
        <v>0.9989</v>
      </c>
      <c r="U99" s="83">
        <v>0.99945</v>
      </c>
      <c r="W99" s="80">
        <v>4</v>
      </c>
      <c r="X99" s="81" t="s">
        <v>81</v>
      </c>
      <c r="Y99" s="81">
        <v>400</v>
      </c>
      <c r="Z99" s="81">
        <v>883</v>
      </c>
      <c r="AA99" s="82">
        <v>0.9976</v>
      </c>
      <c r="AB99" s="83">
        <v>0.9988</v>
      </c>
      <c r="AD99" s="63">
        <v>9</v>
      </c>
      <c r="AE99" s="261" t="s">
        <v>81</v>
      </c>
      <c r="AF99" s="261">
        <v>400</v>
      </c>
      <c r="AG99" s="261">
        <v>775</v>
      </c>
      <c r="AH99" s="262">
        <v>0.9962</v>
      </c>
      <c r="AI99" s="263">
        <v>0.9975174757281553</v>
      </c>
      <c r="AK99" s="80">
        <v>11</v>
      </c>
      <c r="AL99" s="209" t="s">
        <v>81</v>
      </c>
      <c r="AM99" s="209">
        <v>400</v>
      </c>
      <c r="AN99" s="209">
        <v>927</v>
      </c>
      <c r="AO99" s="210">
        <v>0.9889</v>
      </c>
      <c r="AP99" s="211">
        <v>0.9944500000000001</v>
      </c>
      <c r="AQ99" s="176"/>
      <c r="AR99" s="80">
        <v>26</v>
      </c>
      <c r="AS99" s="81" t="s">
        <v>81</v>
      </c>
      <c r="AT99" s="81">
        <v>400</v>
      </c>
      <c r="AU99" s="81">
        <v>843</v>
      </c>
      <c r="AV99" s="82">
        <v>0.9307</v>
      </c>
      <c r="AW99" s="83">
        <v>0.9648397959183673</v>
      </c>
      <c r="AX99" s="176"/>
      <c r="AY99" s="63">
        <v>42</v>
      </c>
      <c r="AZ99" s="261" t="s">
        <v>81</v>
      </c>
      <c r="BA99" s="261">
        <v>400</v>
      </c>
      <c r="BB99" s="261">
        <v>495</v>
      </c>
      <c r="BC99" s="262">
        <v>0.8773</v>
      </c>
      <c r="BD99" s="263">
        <v>0.9264878378378378</v>
      </c>
      <c r="BE99" s="176"/>
      <c r="BF99" s="72">
        <v>23</v>
      </c>
      <c r="BG99" s="73" t="s">
        <v>110</v>
      </c>
      <c r="BH99" s="73">
        <v>400</v>
      </c>
      <c r="BI99" s="73">
        <v>997</v>
      </c>
      <c r="BJ99" s="74">
        <v>0.932</v>
      </c>
      <c r="BK99" s="75">
        <v>0.966</v>
      </c>
      <c r="BL99" s="16"/>
      <c r="BM99" s="194">
        <v>29</v>
      </c>
      <c r="BN99" s="195" t="s">
        <v>110</v>
      </c>
      <c r="BO99" s="195">
        <v>400</v>
      </c>
      <c r="BP99" s="195">
        <v>437</v>
      </c>
      <c r="BQ99" s="196">
        <v>0.8973</v>
      </c>
      <c r="BR99" s="197">
        <v>0.9422</v>
      </c>
    </row>
    <row r="100" spans="2:57" s="19" customFormat="1" ht="16.5" thickBot="1">
      <c r="B100" s="354">
        <v>8</v>
      </c>
      <c r="C100" s="85" t="s">
        <v>110</v>
      </c>
      <c r="D100" s="85">
        <v>400</v>
      </c>
      <c r="E100" s="85">
        <v>609</v>
      </c>
      <c r="F100" s="86">
        <v>0.9966</v>
      </c>
      <c r="G100" s="87">
        <v>0.9983</v>
      </c>
      <c r="I100" s="311">
        <v>9</v>
      </c>
      <c r="J100" s="315" t="s">
        <v>110</v>
      </c>
      <c r="K100" s="315">
        <v>400</v>
      </c>
      <c r="L100" s="315">
        <v>629</v>
      </c>
      <c r="M100" s="314">
        <v>0.9966</v>
      </c>
      <c r="N100" s="313">
        <v>0.9983</v>
      </c>
      <c r="P100" s="84">
        <v>20</v>
      </c>
      <c r="Q100" s="85" t="s">
        <v>110</v>
      </c>
      <c r="R100" s="85">
        <v>400</v>
      </c>
      <c r="S100" s="85">
        <v>570</v>
      </c>
      <c r="T100" s="86">
        <v>0.9905</v>
      </c>
      <c r="U100" s="87">
        <v>0.9918253424657535</v>
      </c>
      <c r="W100" s="84">
        <v>16</v>
      </c>
      <c r="X100" s="85" t="s">
        <v>110</v>
      </c>
      <c r="Y100" s="85">
        <v>400</v>
      </c>
      <c r="Z100" s="85">
        <v>548</v>
      </c>
      <c r="AA100" s="86">
        <v>0.989</v>
      </c>
      <c r="AB100" s="87">
        <v>0.993003740648379</v>
      </c>
      <c r="AD100" s="64">
        <v>10</v>
      </c>
      <c r="AE100" s="265" t="s">
        <v>110</v>
      </c>
      <c r="AF100" s="265">
        <v>400</v>
      </c>
      <c r="AG100" s="265">
        <v>474</v>
      </c>
      <c r="AH100" s="266">
        <v>0.9941</v>
      </c>
      <c r="AI100" s="267">
        <v>0.99705</v>
      </c>
      <c r="AK100" s="84">
        <v>19</v>
      </c>
      <c r="AL100" s="212" t="s">
        <v>110</v>
      </c>
      <c r="AM100" s="212">
        <v>400</v>
      </c>
      <c r="AN100" s="212">
        <v>552</v>
      </c>
      <c r="AO100" s="213">
        <v>0.9703</v>
      </c>
      <c r="AP100" s="214">
        <v>0.9844165036674817</v>
      </c>
      <c r="AQ100" s="176"/>
      <c r="AR100" s="84">
        <v>11</v>
      </c>
      <c r="AS100" s="85" t="s">
        <v>110</v>
      </c>
      <c r="AT100" s="85">
        <v>400</v>
      </c>
      <c r="AU100" s="85">
        <v>562</v>
      </c>
      <c r="AV100" s="86">
        <v>0.9819</v>
      </c>
      <c r="AW100" s="87">
        <v>0.99095</v>
      </c>
      <c r="AX100" s="176"/>
      <c r="AY100" s="64">
        <v>16</v>
      </c>
      <c r="AZ100" s="265" t="s">
        <v>110</v>
      </c>
      <c r="BA100" s="265">
        <v>400</v>
      </c>
      <c r="BB100" s="265">
        <v>396</v>
      </c>
      <c r="BC100" s="266">
        <v>0.9735</v>
      </c>
      <c r="BD100" s="267">
        <v>0.98475</v>
      </c>
      <c r="BE100" s="176"/>
    </row>
    <row r="101" spans="31:57" s="19" customFormat="1" ht="15">
      <c r="AE101" s="18"/>
      <c r="AF101" s="18"/>
      <c r="AG101" s="18"/>
      <c r="AH101" s="18"/>
      <c r="AI101" s="18"/>
      <c r="AK101" s="18"/>
      <c r="AL101" s="18"/>
      <c r="AM101" s="18"/>
      <c r="AN101" s="18"/>
      <c r="AO101" s="18"/>
      <c r="AP101" s="18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</row>
    <row r="102" spans="31:57" s="19" customFormat="1" ht="15">
      <c r="AE102" s="18"/>
      <c r="AF102" s="18"/>
      <c r="AG102" s="18"/>
      <c r="AH102" s="18"/>
      <c r="AI102" s="18"/>
      <c r="AK102" s="18"/>
      <c r="AL102" s="18"/>
      <c r="AM102" s="18"/>
      <c r="AN102" s="18"/>
      <c r="AO102" s="18"/>
      <c r="AP102" s="18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</row>
    <row r="103" spans="31:57" s="19" customFormat="1" ht="15">
      <c r="AE103" s="18"/>
      <c r="AF103" s="18"/>
      <c r="AG103" s="18"/>
      <c r="AH103" s="18"/>
      <c r="AI103" s="18"/>
      <c r="AK103" s="18"/>
      <c r="AL103" s="18"/>
      <c r="AM103" s="18"/>
      <c r="AN103" s="18"/>
      <c r="AO103" s="18"/>
      <c r="AP103" s="18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</row>
    <row r="104" spans="31:57" s="19" customFormat="1" ht="15">
      <c r="AE104" s="18"/>
      <c r="AF104" s="18"/>
      <c r="AG104" s="18"/>
      <c r="AH104" s="18"/>
      <c r="AI104" s="18"/>
      <c r="AK104" s="18"/>
      <c r="AL104" s="18"/>
      <c r="AM104" s="18"/>
      <c r="AN104" s="18"/>
      <c r="AO104" s="18"/>
      <c r="AP104" s="18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</row>
    <row r="105" spans="31:57" s="19" customFormat="1" ht="15">
      <c r="AE105" s="18"/>
      <c r="AF105" s="18"/>
      <c r="AG105" s="18"/>
      <c r="AH105" s="18"/>
      <c r="AI105" s="18"/>
      <c r="AK105" s="18"/>
      <c r="AL105" s="18"/>
      <c r="AM105" s="18"/>
      <c r="AN105" s="18"/>
      <c r="AO105" s="18"/>
      <c r="AP105" s="18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</row>
    <row r="106" spans="31:57" s="19" customFormat="1" ht="15">
      <c r="AE106" s="18"/>
      <c r="AF106" s="18"/>
      <c r="AG106" s="18"/>
      <c r="AH106" s="18"/>
      <c r="AI106" s="18"/>
      <c r="AK106" s="18"/>
      <c r="AL106" s="18"/>
      <c r="AM106" s="18"/>
      <c r="AN106" s="18"/>
      <c r="AO106" s="18"/>
      <c r="AP106" s="18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</row>
    <row r="107" spans="31:57" s="19" customFormat="1" ht="15">
      <c r="AE107" s="18"/>
      <c r="AF107" s="18"/>
      <c r="AG107" s="18"/>
      <c r="AH107" s="18"/>
      <c r="AI107" s="18"/>
      <c r="AK107" s="18"/>
      <c r="AL107" s="18"/>
      <c r="AM107" s="18"/>
      <c r="AN107" s="18"/>
      <c r="AO107" s="18"/>
      <c r="AP107" s="18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</row>
    <row r="108" spans="31:57" s="19" customFormat="1" ht="15">
      <c r="AE108" s="18"/>
      <c r="AF108" s="18"/>
      <c r="AG108" s="18"/>
      <c r="AH108" s="18"/>
      <c r="AI108" s="18"/>
      <c r="AK108" s="18"/>
      <c r="AL108" s="18"/>
      <c r="AM108" s="18"/>
      <c r="AN108" s="18"/>
      <c r="AO108" s="18"/>
      <c r="AP108" s="18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</row>
    <row r="109" spans="31:57" s="19" customFormat="1" ht="15">
      <c r="AE109" s="18"/>
      <c r="AF109" s="18"/>
      <c r="AG109" s="18"/>
      <c r="AH109" s="18"/>
      <c r="AI109" s="18"/>
      <c r="AK109" s="18"/>
      <c r="AL109" s="18"/>
      <c r="AM109" s="18"/>
      <c r="AN109" s="18"/>
      <c r="AO109" s="18"/>
      <c r="AP109" s="18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</row>
    <row r="110" spans="31:57" s="19" customFormat="1" ht="15">
      <c r="AE110" s="18"/>
      <c r="AF110" s="18"/>
      <c r="AG110" s="18"/>
      <c r="AH110" s="18"/>
      <c r="AI110" s="18"/>
      <c r="AK110" s="18"/>
      <c r="AL110" s="18"/>
      <c r="AM110" s="18"/>
      <c r="AN110" s="18"/>
      <c r="AO110" s="18"/>
      <c r="AP110" s="18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</row>
    <row r="111" spans="31:57" s="19" customFormat="1" ht="15">
      <c r="AE111" s="18"/>
      <c r="AF111" s="18"/>
      <c r="AG111" s="18"/>
      <c r="AH111" s="18"/>
      <c r="AI111" s="18"/>
      <c r="AK111" s="18"/>
      <c r="AL111" s="18"/>
      <c r="AM111" s="18"/>
      <c r="AN111" s="18"/>
      <c r="AO111" s="18"/>
      <c r="AP111" s="18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</row>
    <row r="112" spans="31:57" s="19" customFormat="1" ht="15">
      <c r="AE112" s="18"/>
      <c r="AF112" s="18"/>
      <c r="AG112" s="18"/>
      <c r="AH112" s="18"/>
      <c r="AI112" s="18"/>
      <c r="AK112" s="18"/>
      <c r="AL112" s="18"/>
      <c r="AM112" s="18"/>
      <c r="AN112" s="18"/>
      <c r="AO112" s="18"/>
      <c r="AP112" s="18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</row>
    <row r="113" spans="31:57" s="19" customFormat="1" ht="15">
      <c r="AE113" s="18"/>
      <c r="AF113" s="18"/>
      <c r="AG113" s="18"/>
      <c r="AH113" s="18"/>
      <c r="AI113" s="18"/>
      <c r="AK113" s="18"/>
      <c r="AL113" s="18"/>
      <c r="AM113" s="18"/>
      <c r="AN113" s="18"/>
      <c r="AO113" s="18"/>
      <c r="AP113" s="18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</row>
    <row r="114" spans="31:57" s="19" customFormat="1" ht="15">
      <c r="AE114" s="18"/>
      <c r="AF114" s="18"/>
      <c r="AG114" s="18"/>
      <c r="AH114" s="18"/>
      <c r="AI114" s="18"/>
      <c r="AK114" s="18"/>
      <c r="AL114" s="18"/>
      <c r="AM114" s="18"/>
      <c r="AN114" s="18"/>
      <c r="AO114" s="18"/>
      <c r="AP114" s="18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</row>
    <row r="115" spans="31:57" s="19" customFormat="1" ht="15">
      <c r="AE115" s="18"/>
      <c r="AF115" s="18"/>
      <c r="AG115" s="18"/>
      <c r="AH115" s="18"/>
      <c r="AI115" s="18"/>
      <c r="AK115" s="18"/>
      <c r="AL115" s="18"/>
      <c r="AM115" s="18"/>
      <c r="AN115" s="18"/>
      <c r="AO115" s="18"/>
      <c r="AP115" s="18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</row>
    <row r="116" spans="31:57" s="19" customFormat="1" ht="15">
      <c r="AE116" s="18"/>
      <c r="AF116" s="18"/>
      <c r="AG116" s="18"/>
      <c r="AH116" s="18"/>
      <c r="AI116" s="18"/>
      <c r="AK116" s="18"/>
      <c r="AL116" s="18"/>
      <c r="AM116" s="18"/>
      <c r="AN116" s="18"/>
      <c r="AO116" s="18"/>
      <c r="AP116" s="18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</row>
    <row r="117" spans="31:57" s="19" customFormat="1" ht="15">
      <c r="AE117" s="18"/>
      <c r="AF117" s="18"/>
      <c r="AG117" s="18"/>
      <c r="AH117" s="18"/>
      <c r="AI117" s="18"/>
      <c r="AK117" s="18"/>
      <c r="AL117" s="18"/>
      <c r="AM117" s="18"/>
      <c r="AN117" s="18"/>
      <c r="AO117" s="18"/>
      <c r="AP117" s="18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</row>
    <row r="118" spans="31:57" s="19" customFormat="1" ht="15">
      <c r="AE118" s="18"/>
      <c r="AF118" s="18"/>
      <c r="AG118" s="18"/>
      <c r="AH118" s="18"/>
      <c r="AI118" s="18"/>
      <c r="AK118" s="18"/>
      <c r="AL118" s="18"/>
      <c r="AM118" s="18"/>
      <c r="AN118" s="18"/>
      <c r="AO118" s="18"/>
      <c r="AP118" s="18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</row>
    <row r="119" spans="31:57" s="19" customFormat="1" ht="15">
      <c r="AE119" s="18"/>
      <c r="AF119" s="18"/>
      <c r="AG119" s="18"/>
      <c r="AH119" s="18"/>
      <c r="AI119" s="18"/>
      <c r="AK119" s="18"/>
      <c r="AL119" s="18"/>
      <c r="AM119" s="18"/>
      <c r="AN119" s="18"/>
      <c r="AO119" s="18"/>
      <c r="AP119" s="18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</row>
    <row r="120" spans="31:57" s="19" customFormat="1" ht="15">
      <c r="AE120" s="18"/>
      <c r="AF120" s="18"/>
      <c r="AG120" s="18"/>
      <c r="AH120" s="18"/>
      <c r="AI120" s="18"/>
      <c r="AK120" s="18"/>
      <c r="AL120" s="18"/>
      <c r="AM120" s="18"/>
      <c r="AN120" s="18"/>
      <c r="AO120" s="18"/>
      <c r="AP120" s="18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</row>
    <row r="121" spans="31:57" s="19" customFormat="1" ht="15">
      <c r="AE121" s="18"/>
      <c r="AF121" s="18"/>
      <c r="AG121" s="18"/>
      <c r="AH121" s="18"/>
      <c r="AI121" s="18"/>
      <c r="AK121" s="18"/>
      <c r="AL121" s="18"/>
      <c r="AM121" s="18"/>
      <c r="AN121" s="18"/>
      <c r="AO121" s="18"/>
      <c r="AP121" s="18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</row>
    <row r="122" spans="31:57" s="19" customFormat="1" ht="15">
      <c r="AE122" s="18"/>
      <c r="AF122" s="18"/>
      <c r="AG122" s="18"/>
      <c r="AH122" s="18"/>
      <c r="AI122" s="18"/>
      <c r="AK122" s="18"/>
      <c r="AL122" s="18"/>
      <c r="AM122" s="18"/>
      <c r="AN122" s="18"/>
      <c r="AO122" s="18"/>
      <c r="AP122" s="18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</row>
    <row r="123" spans="31:57" s="19" customFormat="1" ht="15">
      <c r="AE123" s="18"/>
      <c r="AF123" s="18"/>
      <c r="AG123" s="18"/>
      <c r="AH123" s="18"/>
      <c r="AI123" s="18"/>
      <c r="AK123" s="18"/>
      <c r="AL123" s="18"/>
      <c r="AM123" s="18"/>
      <c r="AN123" s="18"/>
      <c r="AO123" s="18"/>
      <c r="AP123" s="18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</row>
    <row r="124" spans="31:57" s="19" customFormat="1" ht="15">
      <c r="AE124" s="18"/>
      <c r="AF124" s="18"/>
      <c r="AG124" s="18"/>
      <c r="AH124" s="18"/>
      <c r="AI124" s="18"/>
      <c r="AK124" s="18"/>
      <c r="AL124" s="18"/>
      <c r="AM124" s="18"/>
      <c r="AN124" s="18"/>
      <c r="AO124" s="18"/>
      <c r="AP124" s="18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</row>
    <row r="125" spans="31:57" s="19" customFormat="1" ht="15">
      <c r="AE125" s="18"/>
      <c r="AF125" s="18"/>
      <c r="AG125" s="18"/>
      <c r="AH125" s="18"/>
      <c r="AI125" s="18"/>
      <c r="AK125" s="18"/>
      <c r="AL125" s="18"/>
      <c r="AM125" s="18"/>
      <c r="AN125" s="18"/>
      <c r="AO125" s="18"/>
      <c r="AP125" s="18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</row>
    <row r="126" spans="31:57" s="19" customFormat="1" ht="15">
      <c r="AE126" s="18"/>
      <c r="AF126" s="18"/>
      <c r="AG126" s="18"/>
      <c r="AH126" s="18"/>
      <c r="AI126" s="18"/>
      <c r="AK126" s="18"/>
      <c r="AL126" s="18"/>
      <c r="AM126" s="18"/>
      <c r="AN126" s="18"/>
      <c r="AO126" s="18"/>
      <c r="AP126" s="18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</row>
    <row r="127" spans="31:57" s="19" customFormat="1" ht="15">
      <c r="AE127" s="18"/>
      <c r="AF127" s="18"/>
      <c r="AG127" s="18"/>
      <c r="AH127" s="18"/>
      <c r="AI127" s="18"/>
      <c r="AK127" s="18"/>
      <c r="AL127" s="18"/>
      <c r="AM127" s="18"/>
      <c r="AN127" s="18"/>
      <c r="AO127" s="18"/>
      <c r="AP127" s="18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</row>
    <row r="128" spans="31:57" s="19" customFormat="1" ht="15">
      <c r="AE128" s="18"/>
      <c r="AF128" s="18"/>
      <c r="AG128" s="18"/>
      <c r="AH128" s="18"/>
      <c r="AI128" s="18"/>
      <c r="AK128" s="18"/>
      <c r="AL128" s="18"/>
      <c r="AM128" s="18"/>
      <c r="AN128" s="18"/>
      <c r="AO128" s="18"/>
      <c r="AP128" s="18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</row>
    <row r="129" spans="31:57" s="19" customFormat="1" ht="15">
      <c r="AE129" s="18"/>
      <c r="AF129" s="18"/>
      <c r="AG129" s="18"/>
      <c r="AH129" s="18"/>
      <c r="AI129" s="18"/>
      <c r="AK129" s="18"/>
      <c r="AL129" s="18"/>
      <c r="AM129" s="18"/>
      <c r="AN129" s="18"/>
      <c r="AO129" s="18"/>
      <c r="AP129" s="18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</row>
    <row r="130" spans="31:57" s="19" customFormat="1" ht="15">
      <c r="AE130" s="18"/>
      <c r="AF130" s="18"/>
      <c r="AG130" s="18"/>
      <c r="AH130" s="18"/>
      <c r="AI130" s="18"/>
      <c r="AK130" s="18"/>
      <c r="AL130" s="18"/>
      <c r="AM130" s="18"/>
      <c r="AN130" s="18"/>
      <c r="AO130" s="18"/>
      <c r="AP130" s="18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</row>
    <row r="131" spans="31:57" s="19" customFormat="1" ht="15">
      <c r="AE131" s="18"/>
      <c r="AF131" s="18"/>
      <c r="AG131" s="18"/>
      <c r="AH131" s="18"/>
      <c r="AI131" s="18"/>
      <c r="AK131" s="18"/>
      <c r="AL131" s="18"/>
      <c r="AM131" s="18"/>
      <c r="AN131" s="18"/>
      <c r="AO131" s="18"/>
      <c r="AP131" s="18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</row>
    <row r="132" spans="31:57" s="19" customFormat="1" ht="15">
      <c r="AE132" s="18"/>
      <c r="AF132" s="18"/>
      <c r="AG132" s="18"/>
      <c r="AH132" s="18"/>
      <c r="AI132" s="18"/>
      <c r="AK132" s="18"/>
      <c r="AL132" s="18"/>
      <c r="AM132" s="18"/>
      <c r="AN132" s="18"/>
      <c r="AO132" s="18"/>
      <c r="AP132" s="18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</row>
    <row r="133" spans="31:57" s="19" customFormat="1" ht="15">
      <c r="AE133" s="18"/>
      <c r="AF133" s="18"/>
      <c r="AG133" s="18"/>
      <c r="AH133" s="18"/>
      <c r="AI133" s="18"/>
      <c r="AK133" s="18"/>
      <c r="AL133" s="18"/>
      <c r="AM133" s="18"/>
      <c r="AN133" s="18"/>
      <c r="AO133" s="18"/>
      <c r="AP133" s="18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</row>
    <row r="134" spans="31:57" s="19" customFormat="1" ht="15">
      <c r="AE134" s="18"/>
      <c r="AF134" s="18"/>
      <c r="AG134" s="18"/>
      <c r="AH134" s="18"/>
      <c r="AI134" s="18"/>
      <c r="AK134" s="18"/>
      <c r="AL134" s="18"/>
      <c r="AM134" s="18"/>
      <c r="AN134" s="18"/>
      <c r="AO134" s="18"/>
      <c r="AP134" s="18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</row>
    <row r="135" spans="31:57" s="19" customFormat="1" ht="15">
      <c r="AE135" s="18"/>
      <c r="AF135" s="18"/>
      <c r="AG135" s="18"/>
      <c r="AH135" s="18"/>
      <c r="AI135" s="18"/>
      <c r="AK135" s="18"/>
      <c r="AL135" s="18"/>
      <c r="AM135" s="18"/>
      <c r="AN135" s="18"/>
      <c r="AO135" s="18"/>
      <c r="AP135" s="18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</row>
    <row r="136" spans="31:57" s="19" customFormat="1" ht="15">
      <c r="AE136" s="18"/>
      <c r="AF136" s="18"/>
      <c r="AG136" s="18"/>
      <c r="AH136" s="18"/>
      <c r="AI136" s="18"/>
      <c r="AK136" s="18"/>
      <c r="AL136" s="18"/>
      <c r="AM136" s="18"/>
      <c r="AN136" s="18"/>
      <c r="AO136" s="18"/>
      <c r="AP136" s="18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</row>
    <row r="137" spans="31:57" s="19" customFormat="1" ht="15">
      <c r="AE137" s="18"/>
      <c r="AF137" s="18"/>
      <c r="AG137" s="18"/>
      <c r="AH137" s="18"/>
      <c r="AI137" s="18"/>
      <c r="AK137" s="18"/>
      <c r="AL137" s="18"/>
      <c r="AM137" s="18"/>
      <c r="AN137" s="18"/>
      <c r="AO137" s="18"/>
      <c r="AP137" s="18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</row>
    <row r="138" spans="31:57" s="19" customFormat="1" ht="15">
      <c r="AE138" s="18"/>
      <c r="AF138" s="18"/>
      <c r="AG138" s="18"/>
      <c r="AH138" s="18"/>
      <c r="AI138" s="18"/>
      <c r="AK138" s="18"/>
      <c r="AL138" s="18"/>
      <c r="AM138" s="18"/>
      <c r="AN138" s="18"/>
      <c r="AO138" s="18"/>
      <c r="AP138" s="18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</row>
    <row r="139" spans="31:57" s="19" customFormat="1" ht="15">
      <c r="AE139" s="18"/>
      <c r="AF139" s="18"/>
      <c r="AG139" s="18"/>
      <c r="AH139" s="18"/>
      <c r="AI139" s="18"/>
      <c r="AK139" s="18"/>
      <c r="AL139" s="18"/>
      <c r="AM139" s="18"/>
      <c r="AN139" s="18"/>
      <c r="AO139" s="18"/>
      <c r="AP139" s="18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</row>
    <row r="140" spans="31:57" s="19" customFormat="1" ht="15">
      <c r="AE140" s="18"/>
      <c r="AF140" s="18"/>
      <c r="AG140" s="18"/>
      <c r="AH140" s="18"/>
      <c r="AI140" s="18"/>
      <c r="AK140" s="18"/>
      <c r="AL140" s="18"/>
      <c r="AM140" s="18"/>
      <c r="AN140" s="18"/>
      <c r="AO140" s="18"/>
      <c r="AP140" s="18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</row>
    <row r="141" spans="31:57" s="19" customFormat="1" ht="15">
      <c r="AE141" s="18"/>
      <c r="AF141" s="18"/>
      <c r="AG141" s="18"/>
      <c r="AH141" s="18"/>
      <c r="AI141" s="18"/>
      <c r="AK141" s="18"/>
      <c r="AL141" s="18"/>
      <c r="AM141" s="18"/>
      <c r="AN141" s="18"/>
      <c r="AO141" s="18"/>
      <c r="AP141" s="18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</row>
    <row r="142" spans="31:57" s="19" customFormat="1" ht="15">
      <c r="AE142" s="18"/>
      <c r="AF142" s="18"/>
      <c r="AG142" s="18"/>
      <c r="AH142" s="18"/>
      <c r="AI142" s="18"/>
      <c r="AK142" s="18"/>
      <c r="AL142" s="18"/>
      <c r="AM142" s="18"/>
      <c r="AN142" s="18"/>
      <c r="AO142" s="18"/>
      <c r="AP142" s="18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</row>
    <row r="143" spans="31:57" s="19" customFormat="1" ht="15">
      <c r="AE143" s="18"/>
      <c r="AF143" s="18"/>
      <c r="AG143" s="18"/>
      <c r="AH143" s="18"/>
      <c r="AI143" s="18"/>
      <c r="AK143" s="18"/>
      <c r="AL143" s="18"/>
      <c r="AM143" s="18"/>
      <c r="AN143" s="18"/>
      <c r="AO143" s="18"/>
      <c r="AP143" s="18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</row>
    <row r="144" spans="31:57" s="19" customFormat="1" ht="15">
      <c r="AE144" s="18"/>
      <c r="AF144" s="18"/>
      <c r="AG144" s="18"/>
      <c r="AH144" s="18"/>
      <c r="AI144" s="18"/>
      <c r="AK144" s="18"/>
      <c r="AL144" s="18"/>
      <c r="AM144" s="18"/>
      <c r="AN144" s="18"/>
      <c r="AO144" s="18"/>
      <c r="AP144" s="18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</row>
    <row r="145" spans="31:57" s="19" customFormat="1" ht="15">
      <c r="AE145" s="18"/>
      <c r="AF145" s="18"/>
      <c r="AG145" s="18"/>
      <c r="AH145" s="18"/>
      <c r="AI145" s="18"/>
      <c r="AK145" s="18"/>
      <c r="AL145" s="18"/>
      <c r="AM145" s="18"/>
      <c r="AN145" s="18"/>
      <c r="AO145" s="18"/>
      <c r="AP145" s="18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</row>
    <row r="146" spans="31:57" s="19" customFormat="1" ht="15">
      <c r="AE146" s="18"/>
      <c r="AF146" s="18"/>
      <c r="AG146" s="18"/>
      <c r="AH146" s="18"/>
      <c r="AI146" s="18"/>
      <c r="AK146" s="18"/>
      <c r="AL146" s="18"/>
      <c r="AM146" s="18"/>
      <c r="AN146" s="18"/>
      <c r="AO146" s="18"/>
      <c r="AP146" s="18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</row>
    <row r="147" spans="31:57" s="19" customFormat="1" ht="15">
      <c r="AE147" s="18"/>
      <c r="AF147" s="18"/>
      <c r="AG147" s="18"/>
      <c r="AH147" s="18"/>
      <c r="AI147" s="18"/>
      <c r="AK147" s="18"/>
      <c r="AL147" s="18"/>
      <c r="AM147" s="18"/>
      <c r="AN147" s="18"/>
      <c r="AO147" s="18"/>
      <c r="AP147" s="18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</row>
    <row r="148" spans="31:57" s="19" customFormat="1" ht="15">
      <c r="AE148" s="18"/>
      <c r="AF148" s="18"/>
      <c r="AG148" s="18"/>
      <c r="AH148" s="18"/>
      <c r="AI148" s="18"/>
      <c r="AK148" s="18"/>
      <c r="AL148" s="18"/>
      <c r="AM148" s="18"/>
      <c r="AN148" s="18"/>
      <c r="AO148" s="18"/>
      <c r="AP148" s="18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</row>
    <row r="149" spans="31:57" s="19" customFormat="1" ht="15">
      <c r="AE149" s="18"/>
      <c r="AF149" s="18"/>
      <c r="AG149" s="18"/>
      <c r="AH149" s="18"/>
      <c r="AI149" s="18"/>
      <c r="AK149" s="18"/>
      <c r="AL149" s="18"/>
      <c r="AM149" s="18"/>
      <c r="AN149" s="18"/>
      <c r="AO149" s="18"/>
      <c r="AP149" s="18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</row>
    <row r="150" spans="31:57" s="19" customFormat="1" ht="15">
      <c r="AE150" s="18"/>
      <c r="AF150" s="18"/>
      <c r="AG150" s="18"/>
      <c r="AH150" s="18"/>
      <c r="AI150" s="18"/>
      <c r="AK150" s="18"/>
      <c r="AL150" s="18"/>
      <c r="AM150" s="18"/>
      <c r="AN150" s="18"/>
      <c r="AO150" s="18"/>
      <c r="AP150" s="18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</row>
    <row r="151" spans="31:57" s="19" customFormat="1" ht="15">
      <c r="AE151" s="18"/>
      <c r="AF151" s="18"/>
      <c r="AG151" s="18"/>
      <c r="AH151" s="18"/>
      <c r="AI151" s="18"/>
      <c r="AK151" s="18"/>
      <c r="AL151" s="18"/>
      <c r="AM151" s="18"/>
      <c r="AN151" s="18"/>
      <c r="AO151" s="18"/>
      <c r="AP151" s="18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</row>
    <row r="152" spans="31:57" s="19" customFormat="1" ht="15">
      <c r="AE152" s="18"/>
      <c r="AF152" s="18"/>
      <c r="AG152" s="18"/>
      <c r="AH152" s="18"/>
      <c r="AI152" s="18"/>
      <c r="AK152" s="18"/>
      <c r="AL152" s="18"/>
      <c r="AM152" s="18"/>
      <c r="AN152" s="18"/>
      <c r="AO152" s="18"/>
      <c r="AP152" s="18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</row>
    <row r="153" spans="31:57" s="19" customFormat="1" ht="15">
      <c r="AE153" s="18"/>
      <c r="AF153" s="18"/>
      <c r="AG153" s="18"/>
      <c r="AH153" s="18"/>
      <c r="AI153" s="18"/>
      <c r="AK153" s="18"/>
      <c r="AL153" s="18"/>
      <c r="AM153" s="18"/>
      <c r="AN153" s="18"/>
      <c r="AO153" s="18"/>
      <c r="AP153" s="18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</row>
    <row r="154" spans="31:57" s="19" customFormat="1" ht="15">
      <c r="AE154" s="18"/>
      <c r="AF154" s="18"/>
      <c r="AG154" s="18"/>
      <c r="AH154" s="18"/>
      <c r="AI154" s="18"/>
      <c r="AK154" s="18"/>
      <c r="AL154" s="18"/>
      <c r="AM154" s="18"/>
      <c r="AN154" s="18"/>
      <c r="AO154" s="18"/>
      <c r="AP154" s="18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</row>
    <row r="155" spans="31:57" s="19" customFormat="1" ht="15">
      <c r="AE155" s="18"/>
      <c r="AF155" s="18"/>
      <c r="AG155" s="18"/>
      <c r="AH155" s="18"/>
      <c r="AI155" s="18"/>
      <c r="AK155" s="18"/>
      <c r="AL155" s="18"/>
      <c r="AM155" s="18"/>
      <c r="AN155" s="18"/>
      <c r="AO155" s="18"/>
      <c r="AP155" s="18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</row>
    <row r="156" spans="31:57" s="19" customFormat="1" ht="15">
      <c r="AE156" s="18"/>
      <c r="AF156" s="18"/>
      <c r="AG156" s="18"/>
      <c r="AH156" s="18"/>
      <c r="AI156" s="18"/>
      <c r="AK156" s="18"/>
      <c r="AL156" s="18"/>
      <c r="AM156" s="18"/>
      <c r="AN156" s="18"/>
      <c r="AO156" s="18"/>
      <c r="AP156" s="18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</row>
    <row r="157" spans="31:57" s="19" customFormat="1" ht="15">
      <c r="AE157" s="18"/>
      <c r="AF157" s="18"/>
      <c r="AG157" s="18"/>
      <c r="AH157" s="18"/>
      <c r="AI157" s="18"/>
      <c r="AK157" s="18"/>
      <c r="AL157" s="18"/>
      <c r="AM157" s="18"/>
      <c r="AN157" s="18"/>
      <c r="AO157" s="18"/>
      <c r="AP157" s="18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</row>
    <row r="158" spans="31:57" s="19" customFormat="1" ht="15">
      <c r="AE158" s="18"/>
      <c r="AF158" s="18"/>
      <c r="AG158" s="18"/>
      <c r="AH158" s="18"/>
      <c r="AI158" s="18"/>
      <c r="AK158" s="18"/>
      <c r="AL158" s="18"/>
      <c r="AM158" s="18"/>
      <c r="AN158" s="18"/>
      <c r="AO158" s="18"/>
      <c r="AP158" s="18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</row>
    <row r="159" spans="31:57" s="19" customFormat="1" ht="15">
      <c r="AE159" s="18"/>
      <c r="AF159" s="18"/>
      <c r="AG159" s="18"/>
      <c r="AH159" s="18"/>
      <c r="AI159" s="18"/>
      <c r="AK159" s="18"/>
      <c r="AL159" s="18"/>
      <c r="AM159" s="18"/>
      <c r="AN159" s="18"/>
      <c r="AO159" s="18"/>
      <c r="AP159" s="18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</row>
    <row r="160" spans="31:57" s="19" customFormat="1" ht="15">
      <c r="AE160" s="18"/>
      <c r="AF160" s="18"/>
      <c r="AG160" s="18"/>
      <c r="AH160" s="18"/>
      <c r="AI160" s="18"/>
      <c r="AK160" s="18"/>
      <c r="AL160" s="18"/>
      <c r="AM160" s="18"/>
      <c r="AN160" s="18"/>
      <c r="AO160" s="18"/>
      <c r="AP160" s="18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</row>
    <row r="161" spans="31:57" s="19" customFormat="1" ht="15">
      <c r="AE161" s="18"/>
      <c r="AF161" s="18"/>
      <c r="AG161" s="18"/>
      <c r="AH161" s="18"/>
      <c r="AI161" s="18"/>
      <c r="AK161" s="18"/>
      <c r="AL161" s="18"/>
      <c r="AM161" s="18"/>
      <c r="AN161" s="18"/>
      <c r="AO161" s="18"/>
      <c r="AP161" s="18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</row>
    <row r="162" spans="31:57" s="19" customFormat="1" ht="15">
      <c r="AE162" s="18"/>
      <c r="AF162" s="18"/>
      <c r="AG162" s="18"/>
      <c r="AH162" s="18"/>
      <c r="AI162" s="18"/>
      <c r="AK162" s="18"/>
      <c r="AL162" s="18"/>
      <c r="AM162" s="18"/>
      <c r="AN162" s="18"/>
      <c r="AO162" s="18"/>
      <c r="AP162" s="18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</row>
    <row r="163" spans="31:57" s="19" customFormat="1" ht="15">
      <c r="AE163" s="18"/>
      <c r="AF163" s="18"/>
      <c r="AG163" s="18"/>
      <c r="AH163" s="18"/>
      <c r="AI163" s="18"/>
      <c r="AK163" s="18"/>
      <c r="AL163" s="18"/>
      <c r="AM163" s="18"/>
      <c r="AN163" s="18"/>
      <c r="AO163" s="18"/>
      <c r="AP163" s="18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</row>
    <row r="164" spans="31:57" s="19" customFormat="1" ht="15">
      <c r="AE164" s="18"/>
      <c r="AF164" s="18"/>
      <c r="AG164" s="18"/>
      <c r="AH164" s="18"/>
      <c r="AI164" s="18"/>
      <c r="AK164" s="18"/>
      <c r="AL164" s="18"/>
      <c r="AM164" s="18"/>
      <c r="AN164" s="18"/>
      <c r="AO164" s="18"/>
      <c r="AP164" s="18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</row>
    <row r="165" spans="31:57" s="19" customFormat="1" ht="15">
      <c r="AE165" s="18"/>
      <c r="AF165" s="18"/>
      <c r="AG165" s="18"/>
      <c r="AH165" s="18"/>
      <c r="AI165" s="18"/>
      <c r="AK165" s="18"/>
      <c r="AL165" s="18"/>
      <c r="AM165" s="18"/>
      <c r="AN165" s="18"/>
      <c r="AO165" s="18"/>
      <c r="AP165" s="18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</row>
    <row r="166" spans="31:57" s="19" customFormat="1" ht="15">
      <c r="AE166" s="18"/>
      <c r="AF166" s="18"/>
      <c r="AG166" s="18"/>
      <c r="AH166" s="18"/>
      <c r="AI166" s="18"/>
      <c r="AK166" s="18"/>
      <c r="AL166" s="18"/>
      <c r="AM166" s="18"/>
      <c r="AN166" s="18"/>
      <c r="AO166" s="18"/>
      <c r="AP166" s="18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</row>
    <row r="167" spans="31:57" s="19" customFormat="1" ht="15">
      <c r="AE167" s="18"/>
      <c r="AF167" s="18"/>
      <c r="AG167" s="18"/>
      <c r="AH167" s="18"/>
      <c r="AI167" s="18"/>
      <c r="AK167" s="18"/>
      <c r="AL167" s="18"/>
      <c r="AM167" s="18"/>
      <c r="AN167" s="18"/>
      <c r="AO167" s="18"/>
      <c r="AP167" s="18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</row>
    <row r="168" spans="31:57" s="19" customFormat="1" ht="15">
      <c r="AE168" s="18"/>
      <c r="AF168" s="18"/>
      <c r="AG168" s="18"/>
      <c r="AH168" s="18"/>
      <c r="AI168" s="18"/>
      <c r="AK168" s="18"/>
      <c r="AL168" s="18"/>
      <c r="AM168" s="18"/>
      <c r="AN168" s="18"/>
      <c r="AO168" s="18"/>
      <c r="AP168" s="18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</row>
    <row r="169" spans="31:57" s="19" customFormat="1" ht="15">
      <c r="AE169" s="18"/>
      <c r="AF169" s="18"/>
      <c r="AG169" s="18"/>
      <c r="AH169" s="18"/>
      <c r="AI169" s="18"/>
      <c r="AK169" s="18"/>
      <c r="AL169" s="18"/>
      <c r="AM169" s="18"/>
      <c r="AN169" s="18"/>
      <c r="AO169" s="18"/>
      <c r="AP169" s="18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</row>
    <row r="170" spans="31:57" s="19" customFormat="1" ht="15">
      <c r="AE170" s="18"/>
      <c r="AF170" s="18"/>
      <c r="AG170" s="18"/>
      <c r="AH170" s="18"/>
      <c r="AI170" s="18"/>
      <c r="AK170" s="18"/>
      <c r="AL170" s="18"/>
      <c r="AM170" s="18"/>
      <c r="AN170" s="18"/>
      <c r="AO170" s="18"/>
      <c r="AP170" s="18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</row>
    <row r="171" spans="31:57" s="19" customFormat="1" ht="15">
      <c r="AE171" s="18"/>
      <c r="AF171" s="18"/>
      <c r="AG171" s="18"/>
      <c r="AH171" s="18"/>
      <c r="AI171" s="18"/>
      <c r="AK171" s="18"/>
      <c r="AL171" s="18"/>
      <c r="AM171" s="18"/>
      <c r="AN171" s="18"/>
      <c r="AO171" s="18"/>
      <c r="AP171" s="18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</row>
    <row r="172" spans="31:57" s="19" customFormat="1" ht="15">
      <c r="AE172" s="18"/>
      <c r="AF172" s="18"/>
      <c r="AG172" s="18"/>
      <c r="AH172" s="18"/>
      <c r="AI172" s="18"/>
      <c r="AK172" s="18"/>
      <c r="AL172" s="18"/>
      <c r="AM172" s="18"/>
      <c r="AN172" s="18"/>
      <c r="AO172" s="18"/>
      <c r="AP172" s="18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</row>
    <row r="173" spans="31:57" s="19" customFormat="1" ht="15">
      <c r="AE173" s="18"/>
      <c r="AF173" s="18"/>
      <c r="AG173" s="18"/>
      <c r="AH173" s="18"/>
      <c r="AI173" s="18"/>
      <c r="AK173" s="18"/>
      <c r="AL173" s="18"/>
      <c r="AM173" s="18"/>
      <c r="AN173" s="18"/>
      <c r="AO173" s="18"/>
      <c r="AP173" s="18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</row>
    <row r="174" spans="31:57" s="19" customFormat="1" ht="15">
      <c r="AE174" s="18"/>
      <c r="AF174" s="18"/>
      <c r="AG174" s="18"/>
      <c r="AH174" s="18"/>
      <c r="AI174" s="18"/>
      <c r="AK174" s="18"/>
      <c r="AL174" s="18"/>
      <c r="AM174" s="18"/>
      <c r="AN174" s="18"/>
      <c r="AO174" s="18"/>
      <c r="AP174" s="18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</row>
    <row r="175" spans="31:57" s="19" customFormat="1" ht="15">
      <c r="AE175" s="18"/>
      <c r="AF175" s="18"/>
      <c r="AG175" s="18"/>
      <c r="AH175" s="18"/>
      <c r="AI175" s="18"/>
      <c r="AK175" s="18"/>
      <c r="AL175" s="18"/>
      <c r="AM175" s="18"/>
      <c r="AN175" s="18"/>
      <c r="AO175" s="18"/>
      <c r="AP175" s="18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</row>
    <row r="176" spans="31:57" s="19" customFormat="1" ht="15">
      <c r="AE176" s="18"/>
      <c r="AF176" s="18"/>
      <c r="AG176" s="18"/>
      <c r="AH176" s="18"/>
      <c r="AI176" s="18"/>
      <c r="AK176" s="18"/>
      <c r="AL176" s="18"/>
      <c r="AM176" s="18"/>
      <c r="AN176" s="18"/>
      <c r="AO176" s="18"/>
      <c r="AP176" s="18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</row>
    <row r="177" spans="31:57" s="19" customFormat="1" ht="15">
      <c r="AE177" s="18"/>
      <c r="AF177" s="18"/>
      <c r="AG177" s="18"/>
      <c r="AH177" s="18"/>
      <c r="AI177" s="18"/>
      <c r="AK177" s="18"/>
      <c r="AL177" s="18"/>
      <c r="AM177" s="18"/>
      <c r="AN177" s="18"/>
      <c r="AO177" s="18"/>
      <c r="AP177" s="18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</row>
    <row r="178" spans="31:57" s="19" customFormat="1" ht="15">
      <c r="AE178" s="18"/>
      <c r="AF178" s="18"/>
      <c r="AG178" s="18"/>
      <c r="AH178" s="18"/>
      <c r="AI178" s="18"/>
      <c r="AK178" s="18"/>
      <c r="AL178" s="18"/>
      <c r="AM178" s="18"/>
      <c r="AN178" s="18"/>
      <c r="AO178" s="18"/>
      <c r="AP178" s="18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</row>
    <row r="179" spans="31:57" s="19" customFormat="1" ht="15">
      <c r="AE179" s="18"/>
      <c r="AF179" s="18"/>
      <c r="AG179" s="18"/>
      <c r="AH179" s="18"/>
      <c r="AI179" s="18"/>
      <c r="AK179" s="18"/>
      <c r="AL179" s="18"/>
      <c r="AM179" s="18"/>
      <c r="AN179" s="18"/>
      <c r="AO179" s="18"/>
      <c r="AP179" s="18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</row>
    <row r="180" spans="31:57" s="19" customFormat="1" ht="15">
      <c r="AE180" s="18"/>
      <c r="AF180" s="18"/>
      <c r="AG180" s="18"/>
      <c r="AH180" s="18"/>
      <c r="AI180" s="18"/>
      <c r="AK180" s="18"/>
      <c r="AL180" s="18"/>
      <c r="AM180" s="18"/>
      <c r="AN180" s="18"/>
      <c r="AO180" s="18"/>
      <c r="AP180" s="18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</row>
    <row r="181" spans="31:57" s="19" customFormat="1" ht="15">
      <c r="AE181" s="18"/>
      <c r="AF181" s="18"/>
      <c r="AG181" s="18"/>
      <c r="AH181" s="18"/>
      <c r="AI181" s="18"/>
      <c r="AK181" s="18"/>
      <c r="AL181" s="18"/>
      <c r="AM181" s="18"/>
      <c r="AN181" s="18"/>
      <c r="AO181" s="18"/>
      <c r="AP181" s="18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</row>
    <row r="182" spans="31:57" s="19" customFormat="1" ht="15">
      <c r="AE182" s="18"/>
      <c r="AF182" s="18"/>
      <c r="AG182" s="18"/>
      <c r="AH182" s="18"/>
      <c r="AI182" s="18"/>
      <c r="AK182" s="18"/>
      <c r="AL182" s="18"/>
      <c r="AM182" s="18"/>
      <c r="AN182" s="18"/>
      <c r="AO182" s="18"/>
      <c r="AP182" s="18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</row>
    <row r="183" spans="31:57" s="19" customFormat="1" ht="15">
      <c r="AE183" s="18"/>
      <c r="AF183" s="18"/>
      <c r="AG183" s="18"/>
      <c r="AH183" s="18"/>
      <c r="AI183" s="18"/>
      <c r="AK183" s="18"/>
      <c r="AL183" s="18"/>
      <c r="AM183" s="18"/>
      <c r="AN183" s="18"/>
      <c r="AO183" s="18"/>
      <c r="AP183" s="18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</row>
    <row r="184" spans="31:57" s="19" customFormat="1" ht="15">
      <c r="AE184" s="18"/>
      <c r="AF184" s="18"/>
      <c r="AG184" s="18"/>
      <c r="AH184" s="18"/>
      <c r="AI184" s="18"/>
      <c r="AK184" s="18"/>
      <c r="AL184" s="18"/>
      <c r="AM184" s="18"/>
      <c r="AN184" s="18"/>
      <c r="AO184" s="18"/>
      <c r="AP184" s="18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</row>
    <row r="185" spans="31:57" s="19" customFormat="1" ht="15">
      <c r="AE185" s="18"/>
      <c r="AF185" s="18"/>
      <c r="AG185" s="18"/>
      <c r="AH185" s="18"/>
      <c r="AI185" s="18"/>
      <c r="AK185" s="18"/>
      <c r="AL185" s="18"/>
      <c r="AM185" s="18"/>
      <c r="AN185" s="18"/>
      <c r="AO185" s="18"/>
      <c r="AP185" s="18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</row>
    <row r="186" spans="31:57" s="19" customFormat="1" ht="15">
      <c r="AE186" s="18"/>
      <c r="AF186" s="18"/>
      <c r="AG186" s="18"/>
      <c r="AH186" s="18"/>
      <c r="AI186" s="18"/>
      <c r="AK186" s="18"/>
      <c r="AL186" s="18"/>
      <c r="AM186" s="18"/>
      <c r="AN186" s="18"/>
      <c r="AO186" s="18"/>
      <c r="AP186" s="18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</row>
    <row r="187" spans="31:57" s="19" customFormat="1" ht="15">
      <c r="AE187" s="18"/>
      <c r="AF187" s="18"/>
      <c r="AG187" s="18"/>
      <c r="AH187" s="18"/>
      <c r="AI187" s="18"/>
      <c r="AK187" s="18"/>
      <c r="AL187" s="18"/>
      <c r="AM187" s="18"/>
      <c r="AN187" s="18"/>
      <c r="AO187" s="18"/>
      <c r="AP187" s="18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</row>
    <row r="188" spans="31:57" s="19" customFormat="1" ht="15">
      <c r="AE188" s="18"/>
      <c r="AF188" s="18"/>
      <c r="AG188" s="18"/>
      <c r="AH188" s="18"/>
      <c r="AI188" s="18"/>
      <c r="AK188" s="18"/>
      <c r="AL188" s="18"/>
      <c r="AM188" s="18"/>
      <c r="AN188" s="18"/>
      <c r="AO188" s="18"/>
      <c r="AP188" s="18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</row>
    <row r="189" spans="31:57" s="19" customFormat="1" ht="15">
      <c r="AE189" s="18"/>
      <c r="AF189" s="18"/>
      <c r="AG189" s="18"/>
      <c r="AH189" s="18"/>
      <c r="AI189" s="18"/>
      <c r="AK189" s="18"/>
      <c r="AL189" s="18"/>
      <c r="AM189" s="18"/>
      <c r="AN189" s="18"/>
      <c r="AO189" s="18"/>
      <c r="AP189" s="18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</row>
    <row r="190" spans="31:57" s="19" customFormat="1" ht="15">
      <c r="AE190" s="18"/>
      <c r="AF190" s="18"/>
      <c r="AG190" s="18"/>
      <c r="AH190" s="18"/>
      <c r="AI190" s="18"/>
      <c r="AK190" s="18"/>
      <c r="AL190" s="18"/>
      <c r="AM190" s="18"/>
      <c r="AN190" s="18"/>
      <c r="AO190" s="18"/>
      <c r="AP190" s="18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</row>
    <row r="191" spans="31:57" s="19" customFormat="1" ht="15">
      <c r="AE191" s="18"/>
      <c r="AF191" s="18"/>
      <c r="AG191" s="18"/>
      <c r="AH191" s="18"/>
      <c r="AI191" s="18"/>
      <c r="AK191" s="18"/>
      <c r="AL191" s="18"/>
      <c r="AM191" s="18"/>
      <c r="AN191" s="18"/>
      <c r="AO191" s="18"/>
      <c r="AP191" s="18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</row>
    <row r="192" spans="31:57" s="19" customFormat="1" ht="15">
      <c r="AE192" s="18"/>
      <c r="AF192" s="18"/>
      <c r="AG192" s="18"/>
      <c r="AH192" s="18"/>
      <c r="AI192" s="18"/>
      <c r="AK192" s="18"/>
      <c r="AL192" s="18"/>
      <c r="AM192" s="18"/>
      <c r="AN192" s="18"/>
      <c r="AO192" s="18"/>
      <c r="AP192" s="18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</row>
    <row r="193" spans="31:57" s="19" customFormat="1" ht="15">
      <c r="AE193" s="18"/>
      <c r="AF193" s="18"/>
      <c r="AG193" s="18"/>
      <c r="AH193" s="18"/>
      <c r="AI193" s="18"/>
      <c r="AK193" s="18"/>
      <c r="AL193" s="18"/>
      <c r="AM193" s="18"/>
      <c r="AN193" s="18"/>
      <c r="AO193" s="18"/>
      <c r="AP193" s="18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</row>
    <row r="194" spans="31:57" s="19" customFormat="1" ht="15">
      <c r="AE194" s="18"/>
      <c r="AF194" s="18"/>
      <c r="AG194" s="18"/>
      <c r="AH194" s="18"/>
      <c r="AI194" s="18"/>
      <c r="AK194" s="18"/>
      <c r="AL194" s="18"/>
      <c r="AM194" s="18"/>
      <c r="AN194" s="18"/>
      <c r="AO194" s="18"/>
      <c r="AP194" s="18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</row>
    <row r="195" spans="31:57" s="19" customFormat="1" ht="15">
      <c r="AE195" s="18"/>
      <c r="AF195" s="18"/>
      <c r="AG195" s="18"/>
      <c r="AH195" s="18"/>
      <c r="AI195" s="18"/>
      <c r="AK195" s="18"/>
      <c r="AL195" s="18"/>
      <c r="AM195" s="18"/>
      <c r="AN195" s="18"/>
      <c r="AO195" s="18"/>
      <c r="AP195" s="18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</row>
    <row r="196" spans="31:57" s="19" customFormat="1" ht="15">
      <c r="AE196" s="18"/>
      <c r="AF196" s="18"/>
      <c r="AG196" s="18"/>
      <c r="AH196" s="18"/>
      <c r="AI196" s="18"/>
      <c r="AK196" s="18"/>
      <c r="AL196" s="18"/>
      <c r="AM196" s="18"/>
      <c r="AN196" s="18"/>
      <c r="AO196" s="18"/>
      <c r="AP196" s="18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</row>
    <row r="197" spans="31:57" s="19" customFormat="1" ht="15">
      <c r="AE197" s="18"/>
      <c r="AF197" s="18"/>
      <c r="AG197" s="18"/>
      <c r="AH197" s="18"/>
      <c r="AI197" s="18"/>
      <c r="AK197" s="18"/>
      <c r="AL197" s="18"/>
      <c r="AM197" s="18"/>
      <c r="AN197" s="18"/>
      <c r="AO197" s="18"/>
      <c r="AP197" s="18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</row>
    <row r="198" spans="31:57" s="19" customFormat="1" ht="15">
      <c r="AE198" s="18"/>
      <c r="AF198" s="18"/>
      <c r="AG198" s="18"/>
      <c r="AH198" s="18"/>
      <c r="AI198" s="18"/>
      <c r="AK198" s="18"/>
      <c r="AL198" s="18"/>
      <c r="AM198" s="18"/>
      <c r="AN198" s="18"/>
      <c r="AO198" s="18"/>
      <c r="AP198" s="18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</row>
    <row r="199" spans="31:57" s="19" customFormat="1" ht="15">
      <c r="AE199" s="18"/>
      <c r="AF199" s="18"/>
      <c r="AG199" s="18"/>
      <c r="AH199" s="18"/>
      <c r="AI199" s="18"/>
      <c r="AK199" s="18"/>
      <c r="AL199" s="18"/>
      <c r="AM199" s="18"/>
      <c r="AN199" s="18"/>
      <c r="AO199" s="18"/>
      <c r="AP199" s="18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</row>
    <row r="200" spans="31:57" s="19" customFormat="1" ht="15">
      <c r="AE200" s="18"/>
      <c r="AF200" s="18"/>
      <c r="AG200" s="18"/>
      <c r="AH200" s="18"/>
      <c r="AI200" s="18"/>
      <c r="AK200" s="18"/>
      <c r="AL200" s="18"/>
      <c r="AM200" s="18"/>
      <c r="AN200" s="18"/>
      <c r="AO200" s="18"/>
      <c r="AP200" s="18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</row>
    <row r="201" spans="31:57" s="19" customFormat="1" ht="15">
      <c r="AE201" s="18"/>
      <c r="AF201" s="18"/>
      <c r="AG201" s="18"/>
      <c r="AH201" s="18"/>
      <c r="AI201" s="18"/>
      <c r="AK201" s="18"/>
      <c r="AL201" s="18"/>
      <c r="AM201" s="18"/>
      <c r="AN201" s="18"/>
      <c r="AO201" s="18"/>
      <c r="AP201" s="18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</row>
    <row r="202" spans="31:57" s="19" customFormat="1" ht="15">
      <c r="AE202" s="18"/>
      <c r="AF202" s="18"/>
      <c r="AG202" s="18"/>
      <c r="AH202" s="18"/>
      <c r="AI202" s="18"/>
      <c r="AK202" s="18"/>
      <c r="AL202" s="18"/>
      <c r="AM202" s="18"/>
      <c r="AN202" s="18"/>
      <c r="AO202" s="18"/>
      <c r="AP202" s="18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</row>
    <row r="203" spans="31:57" s="19" customFormat="1" ht="15">
      <c r="AE203" s="18"/>
      <c r="AF203" s="18"/>
      <c r="AG203" s="18"/>
      <c r="AH203" s="18"/>
      <c r="AI203" s="18"/>
      <c r="AK203" s="18"/>
      <c r="AL203" s="18"/>
      <c r="AM203" s="18"/>
      <c r="AN203" s="18"/>
      <c r="AO203" s="18"/>
      <c r="AP203" s="18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</row>
    <row r="204" spans="31:57" s="19" customFormat="1" ht="15">
      <c r="AE204" s="18"/>
      <c r="AF204" s="18"/>
      <c r="AG204" s="18"/>
      <c r="AH204" s="18"/>
      <c r="AI204" s="18"/>
      <c r="AK204" s="18"/>
      <c r="AL204" s="18"/>
      <c r="AM204" s="18"/>
      <c r="AN204" s="18"/>
      <c r="AO204" s="18"/>
      <c r="AP204" s="18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</row>
    <row r="205" spans="31:57" s="19" customFormat="1" ht="15">
      <c r="AE205" s="18"/>
      <c r="AF205" s="18"/>
      <c r="AG205" s="18"/>
      <c r="AH205" s="18"/>
      <c r="AI205" s="18"/>
      <c r="AK205" s="18"/>
      <c r="AL205" s="18"/>
      <c r="AM205" s="18"/>
      <c r="AN205" s="18"/>
      <c r="AO205" s="18"/>
      <c r="AP205" s="18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  <c r="BA205" s="186"/>
      <c r="BB205" s="186"/>
      <c r="BC205" s="186"/>
      <c r="BD205" s="186"/>
      <c r="BE205" s="186"/>
    </row>
    <row r="206" spans="31:57" s="19" customFormat="1" ht="15">
      <c r="AE206" s="18"/>
      <c r="AF206" s="18"/>
      <c r="AG206" s="18"/>
      <c r="AH206" s="18"/>
      <c r="AI206" s="18"/>
      <c r="AK206" s="18"/>
      <c r="AL206" s="18"/>
      <c r="AM206" s="18"/>
      <c r="AN206" s="18"/>
      <c r="AO206" s="18"/>
      <c r="AP206" s="18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</row>
    <row r="207" spans="31:57" s="19" customFormat="1" ht="15">
      <c r="AE207" s="18"/>
      <c r="AF207" s="18"/>
      <c r="AG207" s="18"/>
      <c r="AH207" s="18"/>
      <c r="AI207" s="18"/>
      <c r="AK207" s="18"/>
      <c r="AL207" s="18"/>
      <c r="AM207" s="18"/>
      <c r="AN207" s="18"/>
      <c r="AO207" s="18"/>
      <c r="AP207" s="18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</row>
    <row r="208" spans="31:57" s="19" customFormat="1" ht="15">
      <c r="AE208" s="18"/>
      <c r="AF208" s="18"/>
      <c r="AG208" s="18"/>
      <c r="AH208" s="18"/>
      <c r="AI208" s="18"/>
      <c r="AK208" s="18"/>
      <c r="AL208" s="18"/>
      <c r="AM208" s="18"/>
      <c r="AN208" s="18"/>
      <c r="AO208" s="18"/>
      <c r="AP208" s="18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</row>
    <row r="209" spans="31:57" s="19" customFormat="1" ht="15">
      <c r="AE209" s="18"/>
      <c r="AF209" s="18"/>
      <c r="AG209" s="18"/>
      <c r="AH209" s="18"/>
      <c r="AI209" s="18"/>
      <c r="AK209" s="18"/>
      <c r="AL209" s="18"/>
      <c r="AM209" s="18"/>
      <c r="AN209" s="18"/>
      <c r="AO209" s="18"/>
      <c r="AP209" s="18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</row>
    <row r="210" spans="31:57" s="19" customFormat="1" ht="15">
      <c r="AE210" s="18"/>
      <c r="AF210" s="18"/>
      <c r="AG210" s="18"/>
      <c r="AH210" s="18"/>
      <c r="AI210" s="18"/>
      <c r="AK210" s="18"/>
      <c r="AL210" s="18"/>
      <c r="AM210" s="18"/>
      <c r="AN210" s="18"/>
      <c r="AO210" s="18"/>
      <c r="AP210" s="18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</row>
    <row r="211" spans="31:57" s="19" customFormat="1" ht="15">
      <c r="AE211" s="18"/>
      <c r="AF211" s="18"/>
      <c r="AG211" s="18"/>
      <c r="AH211" s="18"/>
      <c r="AI211" s="18"/>
      <c r="AK211" s="18"/>
      <c r="AL211" s="18"/>
      <c r="AM211" s="18"/>
      <c r="AN211" s="18"/>
      <c r="AO211" s="18"/>
      <c r="AP211" s="18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</row>
    <row r="212" spans="31:57" s="19" customFormat="1" ht="15">
      <c r="AE212" s="18"/>
      <c r="AF212" s="18"/>
      <c r="AG212" s="18"/>
      <c r="AH212" s="18"/>
      <c r="AI212" s="18"/>
      <c r="AK212" s="18"/>
      <c r="AL212" s="18"/>
      <c r="AM212" s="18"/>
      <c r="AN212" s="18"/>
      <c r="AO212" s="18"/>
      <c r="AP212" s="18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</row>
    <row r="213" spans="31:57" s="19" customFormat="1" ht="15">
      <c r="AE213" s="18"/>
      <c r="AF213" s="18"/>
      <c r="AG213" s="18"/>
      <c r="AH213" s="18"/>
      <c r="AI213" s="18"/>
      <c r="AK213" s="18"/>
      <c r="AL213" s="18"/>
      <c r="AM213" s="18"/>
      <c r="AN213" s="18"/>
      <c r="AO213" s="18"/>
      <c r="AP213" s="18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</row>
    <row r="214" spans="31:57" s="19" customFormat="1" ht="15">
      <c r="AE214" s="18"/>
      <c r="AF214" s="18"/>
      <c r="AG214" s="18"/>
      <c r="AH214" s="18"/>
      <c r="AI214" s="18"/>
      <c r="AK214" s="18"/>
      <c r="AL214" s="18"/>
      <c r="AM214" s="18"/>
      <c r="AN214" s="18"/>
      <c r="AO214" s="18"/>
      <c r="AP214" s="18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</row>
    <row r="215" spans="31:57" s="19" customFormat="1" ht="15">
      <c r="AE215" s="18"/>
      <c r="AF215" s="18"/>
      <c r="AG215" s="18"/>
      <c r="AH215" s="18"/>
      <c r="AI215" s="18"/>
      <c r="AK215" s="18"/>
      <c r="AL215" s="18"/>
      <c r="AM215" s="18"/>
      <c r="AN215" s="18"/>
      <c r="AO215" s="18"/>
      <c r="AP215" s="18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</row>
    <row r="216" spans="31:57" s="19" customFormat="1" ht="15">
      <c r="AE216" s="18"/>
      <c r="AF216" s="18"/>
      <c r="AG216" s="18"/>
      <c r="AH216" s="18"/>
      <c r="AI216" s="18"/>
      <c r="AK216" s="18"/>
      <c r="AL216" s="18"/>
      <c r="AM216" s="18"/>
      <c r="AN216" s="18"/>
      <c r="AO216" s="18"/>
      <c r="AP216" s="18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</row>
    <row r="217" spans="31:57" s="19" customFormat="1" ht="15">
      <c r="AE217" s="18"/>
      <c r="AF217" s="18"/>
      <c r="AG217" s="18"/>
      <c r="AH217" s="18"/>
      <c r="AI217" s="18"/>
      <c r="AK217" s="18"/>
      <c r="AL217" s="18"/>
      <c r="AM217" s="18"/>
      <c r="AN217" s="18"/>
      <c r="AO217" s="18"/>
      <c r="AP217" s="18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</row>
    <row r="218" spans="31:57" s="19" customFormat="1" ht="15">
      <c r="AE218" s="18"/>
      <c r="AF218" s="18"/>
      <c r="AG218" s="18"/>
      <c r="AH218" s="18"/>
      <c r="AI218" s="18"/>
      <c r="AK218" s="18"/>
      <c r="AL218" s="18"/>
      <c r="AM218" s="18"/>
      <c r="AN218" s="18"/>
      <c r="AO218" s="18"/>
      <c r="AP218" s="18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</row>
    <row r="219" spans="31:57" s="19" customFormat="1" ht="15">
      <c r="AE219" s="18"/>
      <c r="AF219" s="18"/>
      <c r="AG219" s="18"/>
      <c r="AH219" s="18"/>
      <c r="AI219" s="18"/>
      <c r="AK219" s="18"/>
      <c r="AL219" s="18"/>
      <c r="AM219" s="18"/>
      <c r="AN219" s="18"/>
      <c r="AO219" s="18"/>
      <c r="AP219" s="18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</row>
    <row r="220" spans="31:57" s="19" customFormat="1" ht="15">
      <c r="AE220" s="18"/>
      <c r="AF220" s="18"/>
      <c r="AG220" s="18"/>
      <c r="AH220" s="18"/>
      <c r="AI220" s="18"/>
      <c r="AK220" s="18"/>
      <c r="AL220" s="18"/>
      <c r="AM220" s="18"/>
      <c r="AN220" s="18"/>
      <c r="AO220" s="18"/>
      <c r="AP220" s="18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</row>
    <row r="221" spans="31:57" s="19" customFormat="1" ht="15">
      <c r="AE221" s="18"/>
      <c r="AF221" s="18"/>
      <c r="AG221" s="18"/>
      <c r="AH221" s="18"/>
      <c r="AI221" s="18"/>
      <c r="AK221" s="18"/>
      <c r="AL221" s="18"/>
      <c r="AM221" s="18"/>
      <c r="AN221" s="18"/>
      <c r="AO221" s="18"/>
      <c r="AP221" s="18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</row>
    <row r="222" spans="31:57" s="19" customFormat="1" ht="15">
      <c r="AE222" s="18"/>
      <c r="AF222" s="18"/>
      <c r="AG222" s="18"/>
      <c r="AH222" s="18"/>
      <c r="AI222" s="18"/>
      <c r="AK222" s="18"/>
      <c r="AL222" s="18"/>
      <c r="AM222" s="18"/>
      <c r="AN222" s="18"/>
      <c r="AO222" s="18"/>
      <c r="AP222" s="18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</row>
    <row r="223" spans="31:57" s="19" customFormat="1" ht="15">
      <c r="AE223" s="18"/>
      <c r="AF223" s="18"/>
      <c r="AG223" s="18"/>
      <c r="AH223" s="18"/>
      <c r="AI223" s="18"/>
      <c r="AK223" s="18"/>
      <c r="AL223" s="18"/>
      <c r="AM223" s="18"/>
      <c r="AN223" s="18"/>
      <c r="AO223" s="18"/>
      <c r="AP223" s="18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</row>
    <row r="224" spans="31:57" s="19" customFormat="1" ht="15">
      <c r="AE224" s="18"/>
      <c r="AF224" s="18"/>
      <c r="AG224" s="18"/>
      <c r="AH224" s="18"/>
      <c r="AI224" s="18"/>
      <c r="AK224" s="18"/>
      <c r="AL224" s="18"/>
      <c r="AM224" s="18"/>
      <c r="AN224" s="18"/>
      <c r="AO224" s="18"/>
      <c r="AP224" s="18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</row>
    <row r="225" spans="31:57" s="19" customFormat="1" ht="15">
      <c r="AE225" s="18"/>
      <c r="AF225" s="18"/>
      <c r="AG225" s="18"/>
      <c r="AH225" s="18"/>
      <c r="AI225" s="18"/>
      <c r="AK225" s="18"/>
      <c r="AL225" s="18"/>
      <c r="AM225" s="18"/>
      <c r="AN225" s="18"/>
      <c r="AO225" s="18"/>
      <c r="AP225" s="18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</row>
    <row r="226" spans="31:57" s="19" customFormat="1" ht="15">
      <c r="AE226" s="18"/>
      <c r="AF226" s="18"/>
      <c r="AG226" s="18"/>
      <c r="AH226" s="18"/>
      <c r="AI226" s="18"/>
      <c r="AK226" s="18"/>
      <c r="AL226" s="18"/>
      <c r="AM226" s="18"/>
      <c r="AN226" s="18"/>
      <c r="AO226" s="18"/>
      <c r="AP226" s="18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</row>
    <row r="227" spans="31:57" s="19" customFormat="1" ht="15">
      <c r="AE227" s="18"/>
      <c r="AF227" s="18"/>
      <c r="AG227" s="18"/>
      <c r="AH227" s="18"/>
      <c r="AI227" s="18"/>
      <c r="AK227" s="18"/>
      <c r="AL227" s="18"/>
      <c r="AM227" s="18"/>
      <c r="AN227" s="18"/>
      <c r="AO227" s="18"/>
      <c r="AP227" s="18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</row>
    <row r="228" spans="31:57" s="19" customFormat="1" ht="15">
      <c r="AE228" s="18"/>
      <c r="AF228" s="18"/>
      <c r="AG228" s="18"/>
      <c r="AH228" s="18"/>
      <c r="AI228" s="18"/>
      <c r="AK228" s="18"/>
      <c r="AL228" s="18"/>
      <c r="AM228" s="18"/>
      <c r="AN228" s="18"/>
      <c r="AO228" s="18"/>
      <c r="AP228" s="18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</row>
    <row r="229" spans="31:57" s="19" customFormat="1" ht="15">
      <c r="AE229" s="18"/>
      <c r="AF229" s="18"/>
      <c r="AG229" s="18"/>
      <c r="AH229" s="18"/>
      <c r="AI229" s="18"/>
      <c r="AK229" s="18"/>
      <c r="AL229" s="18"/>
      <c r="AM229" s="18"/>
      <c r="AN229" s="18"/>
      <c r="AO229" s="18"/>
      <c r="AP229" s="18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</row>
    <row r="230" spans="31:57" s="19" customFormat="1" ht="15">
      <c r="AE230" s="18"/>
      <c r="AF230" s="18"/>
      <c r="AG230" s="18"/>
      <c r="AH230" s="18"/>
      <c r="AI230" s="18"/>
      <c r="AK230" s="18"/>
      <c r="AL230" s="18"/>
      <c r="AM230" s="18"/>
      <c r="AN230" s="18"/>
      <c r="AO230" s="18"/>
      <c r="AP230" s="18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</row>
    <row r="231" spans="31:57" s="19" customFormat="1" ht="15">
      <c r="AE231" s="18"/>
      <c r="AF231" s="18"/>
      <c r="AG231" s="18"/>
      <c r="AH231" s="18"/>
      <c r="AI231" s="18"/>
      <c r="AK231" s="18"/>
      <c r="AL231" s="18"/>
      <c r="AM231" s="18"/>
      <c r="AN231" s="18"/>
      <c r="AO231" s="18"/>
      <c r="AP231" s="18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</row>
    <row r="232" spans="31:57" s="19" customFormat="1" ht="15">
      <c r="AE232" s="18"/>
      <c r="AF232" s="18"/>
      <c r="AG232" s="18"/>
      <c r="AH232" s="18"/>
      <c r="AI232" s="18"/>
      <c r="AK232" s="18"/>
      <c r="AL232" s="18"/>
      <c r="AM232" s="18"/>
      <c r="AN232" s="18"/>
      <c r="AO232" s="18"/>
      <c r="AP232" s="18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</row>
    <row r="233" spans="31:57" s="19" customFormat="1" ht="15">
      <c r="AE233" s="18"/>
      <c r="AF233" s="18"/>
      <c r="AG233" s="18"/>
      <c r="AH233" s="18"/>
      <c r="AI233" s="18"/>
      <c r="AK233" s="18"/>
      <c r="AL233" s="18"/>
      <c r="AM233" s="18"/>
      <c r="AN233" s="18"/>
      <c r="AO233" s="18"/>
      <c r="AP233" s="18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</row>
    <row r="234" spans="31:57" s="19" customFormat="1" ht="15">
      <c r="AE234" s="18"/>
      <c r="AF234" s="18"/>
      <c r="AG234" s="18"/>
      <c r="AH234" s="18"/>
      <c r="AI234" s="18"/>
      <c r="AK234" s="18"/>
      <c r="AL234" s="18"/>
      <c r="AM234" s="18"/>
      <c r="AN234" s="18"/>
      <c r="AO234" s="18"/>
      <c r="AP234" s="18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</row>
    <row r="235" spans="31:57" s="19" customFormat="1" ht="15">
      <c r="AE235" s="18"/>
      <c r="AF235" s="18"/>
      <c r="AG235" s="18"/>
      <c r="AH235" s="18"/>
      <c r="AI235" s="18"/>
      <c r="AK235" s="18"/>
      <c r="AL235" s="18"/>
      <c r="AM235" s="18"/>
      <c r="AN235" s="18"/>
      <c r="AO235" s="18"/>
      <c r="AP235" s="18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</row>
    <row r="236" spans="31:57" s="19" customFormat="1" ht="15">
      <c r="AE236" s="18"/>
      <c r="AF236" s="18"/>
      <c r="AG236" s="18"/>
      <c r="AH236" s="18"/>
      <c r="AI236" s="18"/>
      <c r="AK236" s="18"/>
      <c r="AL236" s="18"/>
      <c r="AM236" s="18"/>
      <c r="AN236" s="18"/>
      <c r="AO236" s="18"/>
      <c r="AP236" s="18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</row>
    <row r="237" spans="31:57" s="19" customFormat="1" ht="15">
      <c r="AE237" s="18"/>
      <c r="AF237" s="18"/>
      <c r="AG237" s="18"/>
      <c r="AH237" s="18"/>
      <c r="AI237" s="18"/>
      <c r="AK237" s="18"/>
      <c r="AL237" s="18"/>
      <c r="AM237" s="18"/>
      <c r="AN237" s="18"/>
      <c r="AO237" s="18"/>
      <c r="AP237" s="18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</row>
    <row r="238" spans="31:57" s="19" customFormat="1" ht="15">
      <c r="AE238" s="18"/>
      <c r="AF238" s="18"/>
      <c r="AG238" s="18"/>
      <c r="AH238" s="18"/>
      <c r="AI238" s="18"/>
      <c r="AK238" s="18"/>
      <c r="AL238" s="18"/>
      <c r="AM238" s="18"/>
      <c r="AN238" s="18"/>
      <c r="AO238" s="18"/>
      <c r="AP238" s="18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</row>
    <row r="239" spans="31:57" s="19" customFormat="1" ht="15">
      <c r="AE239" s="18"/>
      <c r="AF239" s="18"/>
      <c r="AG239" s="18"/>
      <c r="AH239" s="18"/>
      <c r="AI239" s="18"/>
      <c r="AK239" s="18"/>
      <c r="AL239" s="18"/>
      <c r="AM239" s="18"/>
      <c r="AN239" s="18"/>
      <c r="AO239" s="18"/>
      <c r="AP239" s="18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</row>
    <row r="240" spans="31:57" s="19" customFormat="1" ht="15">
      <c r="AE240" s="18"/>
      <c r="AF240" s="18"/>
      <c r="AG240" s="18"/>
      <c r="AH240" s="18"/>
      <c r="AI240" s="18"/>
      <c r="AK240" s="18"/>
      <c r="AL240" s="18"/>
      <c r="AM240" s="18"/>
      <c r="AN240" s="18"/>
      <c r="AO240" s="18"/>
      <c r="AP240" s="18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</row>
    <row r="241" spans="31:57" s="19" customFormat="1" ht="15">
      <c r="AE241" s="18"/>
      <c r="AF241" s="18"/>
      <c r="AG241" s="18"/>
      <c r="AH241" s="18"/>
      <c r="AI241" s="18"/>
      <c r="AK241" s="18"/>
      <c r="AL241" s="18"/>
      <c r="AM241" s="18"/>
      <c r="AN241" s="18"/>
      <c r="AO241" s="18"/>
      <c r="AP241" s="18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</row>
    <row r="242" spans="31:57" s="19" customFormat="1" ht="15">
      <c r="AE242" s="18"/>
      <c r="AF242" s="18"/>
      <c r="AG242" s="18"/>
      <c r="AH242" s="18"/>
      <c r="AI242" s="18"/>
      <c r="AK242" s="18"/>
      <c r="AL242" s="18"/>
      <c r="AM242" s="18"/>
      <c r="AN242" s="18"/>
      <c r="AO242" s="18"/>
      <c r="AP242" s="18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</row>
    <row r="243" spans="31:57" s="19" customFormat="1" ht="15">
      <c r="AE243" s="18"/>
      <c r="AF243" s="18"/>
      <c r="AG243" s="18"/>
      <c r="AH243" s="18"/>
      <c r="AI243" s="18"/>
      <c r="AK243" s="18"/>
      <c r="AL243" s="18"/>
      <c r="AM243" s="18"/>
      <c r="AN243" s="18"/>
      <c r="AO243" s="18"/>
      <c r="AP243" s="18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</row>
    <row r="244" spans="31:57" s="19" customFormat="1" ht="15">
      <c r="AE244" s="18"/>
      <c r="AF244" s="18"/>
      <c r="AG244" s="18"/>
      <c r="AH244" s="18"/>
      <c r="AI244" s="18"/>
      <c r="AK244" s="18"/>
      <c r="AL244" s="18"/>
      <c r="AM244" s="18"/>
      <c r="AN244" s="18"/>
      <c r="AO244" s="18"/>
      <c r="AP244" s="18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</row>
    <row r="245" spans="31:57" s="19" customFormat="1" ht="15">
      <c r="AE245" s="18"/>
      <c r="AF245" s="18"/>
      <c r="AG245" s="18"/>
      <c r="AH245" s="18"/>
      <c r="AI245" s="18"/>
      <c r="AK245" s="18"/>
      <c r="AL245" s="18"/>
      <c r="AM245" s="18"/>
      <c r="AN245" s="18"/>
      <c r="AO245" s="18"/>
      <c r="AP245" s="18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</row>
    <row r="246" spans="31:57" s="19" customFormat="1" ht="15">
      <c r="AE246" s="18"/>
      <c r="AF246" s="18"/>
      <c r="AG246" s="18"/>
      <c r="AH246" s="18"/>
      <c r="AI246" s="18"/>
      <c r="AK246" s="18"/>
      <c r="AL246" s="18"/>
      <c r="AM246" s="18"/>
      <c r="AN246" s="18"/>
      <c r="AO246" s="18"/>
      <c r="AP246" s="18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</row>
    <row r="247" spans="31:57" s="19" customFormat="1" ht="15">
      <c r="AE247" s="18"/>
      <c r="AF247" s="18"/>
      <c r="AG247" s="18"/>
      <c r="AH247" s="18"/>
      <c r="AI247" s="18"/>
      <c r="AK247" s="18"/>
      <c r="AL247" s="18"/>
      <c r="AM247" s="18"/>
      <c r="AN247" s="18"/>
      <c r="AO247" s="18"/>
      <c r="AP247" s="18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</row>
    <row r="248" spans="31:57" s="19" customFormat="1" ht="15">
      <c r="AE248" s="18"/>
      <c r="AF248" s="18"/>
      <c r="AG248" s="18"/>
      <c r="AH248" s="18"/>
      <c r="AI248" s="18"/>
      <c r="AK248" s="18"/>
      <c r="AL248" s="18"/>
      <c r="AM248" s="18"/>
      <c r="AN248" s="18"/>
      <c r="AO248" s="18"/>
      <c r="AP248" s="18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</row>
    <row r="249" spans="31:57" s="19" customFormat="1" ht="15">
      <c r="AE249" s="18"/>
      <c r="AF249" s="18"/>
      <c r="AG249" s="18"/>
      <c r="AH249" s="18"/>
      <c r="AI249" s="18"/>
      <c r="AK249" s="18"/>
      <c r="AL249" s="18"/>
      <c r="AM249" s="18"/>
      <c r="AN249" s="18"/>
      <c r="AO249" s="18"/>
      <c r="AP249" s="18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</row>
    <row r="250" spans="31:57" s="19" customFormat="1" ht="15">
      <c r="AE250" s="18"/>
      <c r="AF250" s="18"/>
      <c r="AG250" s="18"/>
      <c r="AH250" s="18"/>
      <c r="AI250" s="18"/>
      <c r="AK250" s="18"/>
      <c r="AL250" s="18"/>
      <c r="AM250" s="18"/>
      <c r="AN250" s="18"/>
      <c r="AO250" s="18"/>
      <c r="AP250" s="18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</row>
    <row r="251" spans="31:57" s="19" customFormat="1" ht="15">
      <c r="AE251" s="18"/>
      <c r="AF251" s="18"/>
      <c r="AG251" s="18"/>
      <c r="AH251" s="18"/>
      <c r="AI251" s="18"/>
      <c r="AK251" s="18"/>
      <c r="AL251" s="18"/>
      <c r="AM251" s="18"/>
      <c r="AN251" s="18"/>
      <c r="AO251" s="18"/>
      <c r="AP251" s="18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</row>
    <row r="252" spans="31:57" s="19" customFormat="1" ht="15">
      <c r="AE252" s="18"/>
      <c r="AF252" s="18"/>
      <c r="AG252" s="18"/>
      <c r="AH252" s="18"/>
      <c r="AI252" s="18"/>
      <c r="AK252" s="18"/>
      <c r="AL252" s="18"/>
      <c r="AM252" s="18"/>
      <c r="AN252" s="18"/>
      <c r="AO252" s="18"/>
      <c r="AP252" s="18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  <c r="BA252" s="186"/>
      <c r="BB252" s="186"/>
      <c r="BC252" s="186"/>
      <c r="BD252" s="186"/>
      <c r="BE252" s="186"/>
    </row>
    <row r="253" spans="31:57" s="19" customFormat="1" ht="15">
      <c r="AE253" s="18"/>
      <c r="AF253" s="18"/>
      <c r="AG253" s="18"/>
      <c r="AH253" s="18"/>
      <c r="AI253" s="18"/>
      <c r="AK253" s="18"/>
      <c r="AL253" s="18"/>
      <c r="AM253" s="18"/>
      <c r="AN253" s="18"/>
      <c r="AO253" s="18"/>
      <c r="AP253" s="18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186"/>
      <c r="BD253" s="186"/>
      <c r="BE253" s="186"/>
    </row>
    <row r="254" spans="31:57" s="19" customFormat="1" ht="15">
      <c r="AE254" s="18"/>
      <c r="AF254" s="18"/>
      <c r="AG254" s="18"/>
      <c r="AH254" s="18"/>
      <c r="AI254" s="18"/>
      <c r="AK254" s="18"/>
      <c r="AL254" s="18"/>
      <c r="AM254" s="18"/>
      <c r="AN254" s="18"/>
      <c r="AO254" s="18"/>
      <c r="AP254" s="18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</row>
    <row r="255" spans="31:57" s="19" customFormat="1" ht="15">
      <c r="AE255" s="18"/>
      <c r="AF255" s="18"/>
      <c r="AG255" s="18"/>
      <c r="AH255" s="18"/>
      <c r="AI255" s="18"/>
      <c r="AK255" s="18"/>
      <c r="AL255" s="18"/>
      <c r="AM255" s="18"/>
      <c r="AN255" s="18"/>
      <c r="AO255" s="18"/>
      <c r="AP255" s="18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</row>
    <row r="256" spans="31:57" s="19" customFormat="1" ht="15">
      <c r="AE256" s="18"/>
      <c r="AF256" s="18"/>
      <c r="AG256" s="18"/>
      <c r="AH256" s="18"/>
      <c r="AI256" s="18"/>
      <c r="AK256" s="18"/>
      <c r="AL256" s="18"/>
      <c r="AM256" s="18"/>
      <c r="AN256" s="18"/>
      <c r="AO256" s="18"/>
      <c r="AP256" s="18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186"/>
      <c r="BD256" s="186"/>
      <c r="BE256" s="186"/>
    </row>
    <row r="257" spans="31:57" s="19" customFormat="1" ht="15">
      <c r="AE257" s="18"/>
      <c r="AF257" s="18"/>
      <c r="AG257" s="18"/>
      <c r="AH257" s="18"/>
      <c r="AI257" s="18"/>
      <c r="AK257" s="18"/>
      <c r="AL257" s="18"/>
      <c r="AM257" s="18"/>
      <c r="AN257" s="18"/>
      <c r="AO257" s="18"/>
      <c r="AP257" s="18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</row>
    <row r="258" spans="31:57" s="19" customFormat="1" ht="15">
      <c r="AE258" s="18"/>
      <c r="AF258" s="18"/>
      <c r="AG258" s="18"/>
      <c r="AH258" s="18"/>
      <c r="AI258" s="18"/>
      <c r="AK258" s="18"/>
      <c r="AL258" s="18"/>
      <c r="AM258" s="18"/>
      <c r="AN258" s="18"/>
      <c r="AO258" s="18"/>
      <c r="AP258" s="18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</row>
    <row r="259" spans="31:57" s="19" customFormat="1" ht="15">
      <c r="AE259" s="18"/>
      <c r="AF259" s="18"/>
      <c r="AG259" s="18"/>
      <c r="AH259" s="18"/>
      <c r="AI259" s="18"/>
      <c r="AK259" s="18"/>
      <c r="AL259" s="18"/>
      <c r="AM259" s="18"/>
      <c r="AN259" s="18"/>
      <c r="AO259" s="18"/>
      <c r="AP259" s="18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</row>
    <row r="260" spans="31:57" s="19" customFormat="1" ht="15">
      <c r="AE260" s="18"/>
      <c r="AF260" s="18"/>
      <c r="AG260" s="18"/>
      <c r="AH260" s="18"/>
      <c r="AI260" s="18"/>
      <c r="AK260" s="18"/>
      <c r="AL260" s="18"/>
      <c r="AM260" s="18"/>
      <c r="AN260" s="18"/>
      <c r="AO260" s="18"/>
      <c r="AP260" s="18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  <c r="BA260" s="186"/>
      <c r="BB260" s="186"/>
      <c r="BC260" s="186"/>
      <c r="BD260" s="186"/>
      <c r="BE260" s="186"/>
    </row>
    <row r="261" spans="31:57" s="19" customFormat="1" ht="15">
      <c r="AE261" s="18"/>
      <c r="AF261" s="18"/>
      <c r="AG261" s="18"/>
      <c r="AH261" s="18"/>
      <c r="AI261" s="18"/>
      <c r="AK261" s="18"/>
      <c r="AL261" s="18"/>
      <c r="AM261" s="18"/>
      <c r="AN261" s="18"/>
      <c r="AO261" s="18"/>
      <c r="AP261" s="18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</row>
    <row r="262" spans="31:57" s="19" customFormat="1" ht="15">
      <c r="AE262" s="18"/>
      <c r="AF262" s="18"/>
      <c r="AG262" s="18"/>
      <c r="AH262" s="18"/>
      <c r="AI262" s="18"/>
      <c r="AK262" s="18"/>
      <c r="AL262" s="18"/>
      <c r="AM262" s="18"/>
      <c r="AN262" s="18"/>
      <c r="AO262" s="18"/>
      <c r="AP262" s="18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</row>
    <row r="263" spans="31:57" s="19" customFormat="1" ht="15">
      <c r="AE263" s="18"/>
      <c r="AF263" s="18"/>
      <c r="AG263" s="18"/>
      <c r="AH263" s="18"/>
      <c r="AI263" s="18"/>
      <c r="AK263" s="18"/>
      <c r="AL263" s="18"/>
      <c r="AM263" s="18"/>
      <c r="AN263" s="18"/>
      <c r="AO263" s="18"/>
      <c r="AP263" s="18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</row>
    <row r="264" spans="31:57" s="19" customFormat="1" ht="15">
      <c r="AE264" s="18"/>
      <c r="AF264" s="18"/>
      <c r="AG264" s="18"/>
      <c r="AH264" s="18"/>
      <c r="AI264" s="18"/>
      <c r="AK264" s="18"/>
      <c r="AL264" s="18"/>
      <c r="AM264" s="18"/>
      <c r="AN264" s="18"/>
      <c r="AO264" s="18"/>
      <c r="AP264" s="18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</row>
    <row r="265" spans="31:57" s="19" customFormat="1" ht="15">
      <c r="AE265" s="18"/>
      <c r="AF265" s="18"/>
      <c r="AG265" s="18"/>
      <c r="AH265" s="18"/>
      <c r="AI265" s="18"/>
      <c r="AK265" s="18"/>
      <c r="AL265" s="18"/>
      <c r="AM265" s="18"/>
      <c r="AN265" s="18"/>
      <c r="AO265" s="18"/>
      <c r="AP265" s="18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</row>
    <row r="266" spans="31:57" s="19" customFormat="1" ht="15">
      <c r="AE266" s="18"/>
      <c r="AF266" s="18"/>
      <c r="AG266" s="18"/>
      <c r="AH266" s="18"/>
      <c r="AI266" s="18"/>
      <c r="AK266" s="18"/>
      <c r="AL266" s="18"/>
      <c r="AM266" s="18"/>
      <c r="AN266" s="18"/>
      <c r="AO266" s="18"/>
      <c r="AP266" s="18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</row>
    <row r="267" spans="31:57" s="19" customFormat="1" ht="15">
      <c r="AE267" s="18"/>
      <c r="AF267" s="18"/>
      <c r="AG267" s="18"/>
      <c r="AH267" s="18"/>
      <c r="AI267" s="18"/>
      <c r="AK267" s="18"/>
      <c r="AL267" s="18"/>
      <c r="AM267" s="18"/>
      <c r="AN267" s="18"/>
      <c r="AO267" s="18"/>
      <c r="AP267" s="18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</row>
    <row r="268" spans="31:57" s="19" customFormat="1" ht="15">
      <c r="AE268" s="18"/>
      <c r="AF268" s="18"/>
      <c r="AG268" s="18"/>
      <c r="AH268" s="18"/>
      <c r="AI268" s="18"/>
      <c r="AK268" s="18"/>
      <c r="AL268" s="18"/>
      <c r="AM268" s="18"/>
      <c r="AN268" s="18"/>
      <c r="AO268" s="18"/>
      <c r="AP268" s="18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</row>
    <row r="269" spans="31:57" s="19" customFormat="1" ht="15">
      <c r="AE269" s="18"/>
      <c r="AF269" s="18"/>
      <c r="AG269" s="18"/>
      <c r="AH269" s="18"/>
      <c r="AI269" s="18"/>
      <c r="AK269" s="18"/>
      <c r="AL269" s="18"/>
      <c r="AM269" s="18"/>
      <c r="AN269" s="18"/>
      <c r="AO269" s="18"/>
      <c r="AP269" s="18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</row>
    <row r="270" spans="31:57" s="19" customFormat="1" ht="15">
      <c r="AE270" s="18"/>
      <c r="AF270" s="18"/>
      <c r="AG270" s="18"/>
      <c r="AH270" s="18"/>
      <c r="AI270" s="18"/>
      <c r="AK270" s="18"/>
      <c r="AL270" s="18"/>
      <c r="AM270" s="18"/>
      <c r="AN270" s="18"/>
      <c r="AO270" s="18"/>
      <c r="AP270" s="18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</row>
    <row r="271" spans="31:57" s="19" customFormat="1" ht="15">
      <c r="AE271" s="18"/>
      <c r="AF271" s="18"/>
      <c r="AG271" s="18"/>
      <c r="AH271" s="18"/>
      <c r="AI271" s="18"/>
      <c r="AK271" s="18"/>
      <c r="AL271" s="18"/>
      <c r="AM271" s="18"/>
      <c r="AN271" s="18"/>
      <c r="AO271" s="18"/>
      <c r="AP271" s="18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</row>
    <row r="272" spans="31:57" s="19" customFormat="1" ht="15">
      <c r="AE272" s="18"/>
      <c r="AF272" s="18"/>
      <c r="AG272" s="18"/>
      <c r="AH272" s="18"/>
      <c r="AI272" s="18"/>
      <c r="AK272" s="18"/>
      <c r="AL272" s="18"/>
      <c r="AM272" s="18"/>
      <c r="AN272" s="18"/>
      <c r="AO272" s="18"/>
      <c r="AP272" s="18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</row>
    <row r="273" spans="31:57" s="19" customFormat="1" ht="15">
      <c r="AE273" s="18"/>
      <c r="AF273" s="18"/>
      <c r="AG273" s="18"/>
      <c r="AH273" s="18"/>
      <c r="AI273" s="18"/>
      <c r="AK273" s="18"/>
      <c r="AL273" s="18"/>
      <c r="AM273" s="18"/>
      <c r="AN273" s="18"/>
      <c r="AO273" s="18"/>
      <c r="AP273" s="18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</row>
    <row r="274" spans="31:57" s="19" customFormat="1" ht="15">
      <c r="AE274" s="18"/>
      <c r="AF274" s="18"/>
      <c r="AG274" s="18"/>
      <c r="AH274" s="18"/>
      <c r="AI274" s="18"/>
      <c r="AK274" s="18"/>
      <c r="AL274" s="18"/>
      <c r="AM274" s="18"/>
      <c r="AN274" s="18"/>
      <c r="AO274" s="18"/>
      <c r="AP274" s="18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</row>
    <row r="275" spans="31:57" s="19" customFormat="1" ht="15">
      <c r="AE275" s="18"/>
      <c r="AF275" s="18"/>
      <c r="AG275" s="18"/>
      <c r="AH275" s="18"/>
      <c r="AI275" s="18"/>
      <c r="AK275" s="18"/>
      <c r="AL275" s="18"/>
      <c r="AM275" s="18"/>
      <c r="AN275" s="18"/>
      <c r="AO275" s="18"/>
      <c r="AP275" s="18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  <c r="BA275" s="186"/>
      <c r="BB275" s="186"/>
      <c r="BC275" s="186"/>
      <c r="BD275" s="186"/>
      <c r="BE275" s="186"/>
    </row>
    <row r="276" spans="31:57" s="19" customFormat="1" ht="15">
      <c r="AE276" s="18"/>
      <c r="AF276" s="18"/>
      <c r="AG276" s="18"/>
      <c r="AH276" s="18"/>
      <c r="AI276" s="18"/>
      <c r="AK276" s="18"/>
      <c r="AL276" s="18"/>
      <c r="AM276" s="18"/>
      <c r="AN276" s="18"/>
      <c r="AO276" s="18"/>
      <c r="AP276" s="18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186"/>
      <c r="BC276" s="186"/>
      <c r="BD276" s="186"/>
      <c r="BE276" s="186"/>
    </row>
    <row r="277" spans="31:57" s="19" customFormat="1" ht="15">
      <c r="AE277" s="18"/>
      <c r="AF277" s="18"/>
      <c r="AG277" s="18"/>
      <c r="AH277" s="18"/>
      <c r="AI277" s="18"/>
      <c r="AK277" s="18"/>
      <c r="AL277" s="18"/>
      <c r="AM277" s="18"/>
      <c r="AN277" s="18"/>
      <c r="AO277" s="18"/>
      <c r="AP277" s="18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  <c r="BA277" s="186"/>
      <c r="BB277" s="186"/>
      <c r="BC277" s="186"/>
      <c r="BD277" s="186"/>
      <c r="BE277" s="186"/>
    </row>
    <row r="278" spans="31:57" s="19" customFormat="1" ht="15">
      <c r="AE278" s="18"/>
      <c r="AF278" s="18"/>
      <c r="AG278" s="18"/>
      <c r="AH278" s="18"/>
      <c r="AI278" s="18"/>
      <c r="AK278" s="18"/>
      <c r="AL278" s="18"/>
      <c r="AM278" s="18"/>
      <c r="AN278" s="18"/>
      <c r="AO278" s="18"/>
      <c r="AP278" s="18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</row>
    <row r="279" spans="31:57" s="19" customFormat="1" ht="15">
      <c r="AE279" s="18"/>
      <c r="AF279" s="18"/>
      <c r="AG279" s="18"/>
      <c r="AH279" s="18"/>
      <c r="AI279" s="18"/>
      <c r="AK279" s="18"/>
      <c r="AL279" s="18"/>
      <c r="AM279" s="18"/>
      <c r="AN279" s="18"/>
      <c r="AO279" s="18"/>
      <c r="AP279" s="18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  <c r="BA279" s="186"/>
      <c r="BB279" s="186"/>
      <c r="BC279" s="186"/>
      <c r="BD279" s="186"/>
      <c r="BE279" s="186"/>
    </row>
    <row r="280" spans="31:57" s="19" customFormat="1" ht="15">
      <c r="AE280" s="18"/>
      <c r="AF280" s="18"/>
      <c r="AG280" s="18"/>
      <c r="AH280" s="18"/>
      <c r="AI280" s="18"/>
      <c r="AK280" s="18"/>
      <c r="AL280" s="18"/>
      <c r="AM280" s="18"/>
      <c r="AN280" s="18"/>
      <c r="AO280" s="18"/>
      <c r="AP280" s="18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  <c r="BA280" s="186"/>
      <c r="BB280" s="186"/>
      <c r="BC280" s="186"/>
      <c r="BD280" s="186"/>
      <c r="BE280" s="186"/>
    </row>
    <row r="281" spans="31:57" s="19" customFormat="1" ht="15">
      <c r="AE281" s="18"/>
      <c r="AF281" s="18"/>
      <c r="AG281" s="18"/>
      <c r="AH281" s="18"/>
      <c r="AI281" s="18"/>
      <c r="AK281" s="18"/>
      <c r="AL281" s="18"/>
      <c r="AM281" s="18"/>
      <c r="AN281" s="18"/>
      <c r="AO281" s="18"/>
      <c r="AP281" s="18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  <c r="BA281" s="186"/>
      <c r="BB281" s="186"/>
      <c r="BC281" s="186"/>
      <c r="BD281" s="186"/>
      <c r="BE281" s="186"/>
    </row>
    <row r="282" spans="31:57" s="19" customFormat="1" ht="15">
      <c r="AE282" s="18"/>
      <c r="AF282" s="18"/>
      <c r="AG282" s="18"/>
      <c r="AH282" s="18"/>
      <c r="AI282" s="18"/>
      <c r="AK282" s="18"/>
      <c r="AL282" s="18"/>
      <c r="AM282" s="18"/>
      <c r="AN282" s="18"/>
      <c r="AO282" s="18"/>
      <c r="AP282" s="18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  <c r="BA282" s="186"/>
      <c r="BB282" s="186"/>
      <c r="BC282" s="186"/>
      <c r="BD282" s="186"/>
      <c r="BE282" s="186"/>
    </row>
    <row r="283" spans="31:57" s="19" customFormat="1" ht="15">
      <c r="AE283" s="18"/>
      <c r="AF283" s="18"/>
      <c r="AG283" s="18"/>
      <c r="AH283" s="18"/>
      <c r="AI283" s="18"/>
      <c r="AK283" s="18"/>
      <c r="AL283" s="18"/>
      <c r="AM283" s="18"/>
      <c r="AN283" s="18"/>
      <c r="AO283" s="18"/>
      <c r="AP283" s="18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  <c r="BA283" s="186"/>
      <c r="BB283" s="186"/>
      <c r="BC283" s="186"/>
      <c r="BD283" s="186"/>
      <c r="BE283" s="186"/>
    </row>
    <row r="284" spans="31:57" s="19" customFormat="1" ht="15">
      <c r="AE284" s="18"/>
      <c r="AF284" s="18"/>
      <c r="AG284" s="18"/>
      <c r="AH284" s="18"/>
      <c r="AI284" s="18"/>
      <c r="AK284" s="18"/>
      <c r="AL284" s="18"/>
      <c r="AM284" s="18"/>
      <c r="AN284" s="18"/>
      <c r="AO284" s="18"/>
      <c r="AP284" s="18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  <c r="BA284" s="186"/>
      <c r="BB284" s="186"/>
      <c r="BC284" s="186"/>
      <c r="BD284" s="186"/>
      <c r="BE284" s="186"/>
    </row>
    <row r="285" spans="31:57" s="19" customFormat="1" ht="15">
      <c r="AE285" s="18"/>
      <c r="AF285" s="18"/>
      <c r="AG285" s="18"/>
      <c r="AH285" s="18"/>
      <c r="AI285" s="18"/>
      <c r="AK285" s="18"/>
      <c r="AL285" s="18"/>
      <c r="AM285" s="18"/>
      <c r="AN285" s="18"/>
      <c r="AO285" s="18"/>
      <c r="AP285" s="18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186"/>
      <c r="BC285" s="186"/>
      <c r="BD285" s="186"/>
      <c r="BE285" s="186"/>
    </row>
    <row r="286" spans="31:57" s="19" customFormat="1" ht="15">
      <c r="AE286" s="18"/>
      <c r="AF286" s="18"/>
      <c r="AG286" s="18"/>
      <c r="AH286" s="18"/>
      <c r="AI286" s="18"/>
      <c r="AK286" s="18"/>
      <c r="AL286" s="18"/>
      <c r="AM286" s="18"/>
      <c r="AN286" s="18"/>
      <c r="AO286" s="18"/>
      <c r="AP286" s="18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  <c r="BA286" s="186"/>
      <c r="BB286" s="186"/>
      <c r="BC286" s="186"/>
      <c r="BD286" s="186"/>
      <c r="BE286" s="186"/>
    </row>
    <row r="287" spans="31:57" s="19" customFormat="1" ht="15">
      <c r="AE287" s="18"/>
      <c r="AF287" s="18"/>
      <c r="AG287" s="18"/>
      <c r="AH287" s="18"/>
      <c r="AI287" s="18"/>
      <c r="AK287" s="18"/>
      <c r="AL287" s="18"/>
      <c r="AM287" s="18"/>
      <c r="AN287" s="18"/>
      <c r="AO287" s="18"/>
      <c r="AP287" s="18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  <c r="BA287" s="186"/>
      <c r="BB287" s="186"/>
      <c r="BC287" s="186"/>
      <c r="BD287" s="186"/>
      <c r="BE287" s="186"/>
    </row>
    <row r="288" spans="31:57" s="19" customFormat="1" ht="15">
      <c r="AE288" s="18"/>
      <c r="AF288" s="18"/>
      <c r="AG288" s="18"/>
      <c r="AH288" s="18"/>
      <c r="AI288" s="18"/>
      <c r="AK288" s="18"/>
      <c r="AL288" s="18"/>
      <c r="AM288" s="18"/>
      <c r="AN288" s="18"/>
      <c r="AO288" s="18"/>
      <c r="AP288" s="18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  <c r="BA288" s="186"/>
      <c r="BB288" s="186"/>
      <c r="BC288" s="186"/>
      <c r="BD288" s="186"/>
      <c r="BE288" s="186"/>
    </row>
    <row r="289" spans="31:57" s="19" customFormat="1" ht="15">
      <c r="AE289" s="18"/>
      <c r="AF289" s="18"/>
      <c r="AG289" s="18"/>
      <c r="AH289" s="18"/>
      <c r="AI289" s="18"/>
      <c r="AK289" s="18"/>
      <c r="AL289" s="18"/>
      <c r="AM289" s="18"/>
      <c r="AN289" s="18"/>
      <c r="AO289" s="18"/>
      <c r="AP289" s="18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  <c r="BA289" s="186"/>
      <c r="BB289" s="186"/>
      <c r="BC289" s="186"/>
      <c r="BD289" s="186"/>
      <c r="BE289" s="186"/>
    </row>
    <row r="290" spans="31:57" s="19" customFormat="1" ht="15">
      <c r="AE290" s="18"/>
      <c r="AF290" s="18"/>
      <c r="AG290" s="18"/>
      <c r="AH290" s="18"/>
      <c r="AI290" s="18"/>
      <c r="AK290" s="18"/>
      <c r="AL290" s="18"/>
      <c r="AM290" s="18"/>
      <c r="AN290" s="18"/>
      <c r="AO290" s="18"/>
      <c r="AP290" s="18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</row>
    <row r="291" spans="31:57" s="19" customFormat="1" ht="15">
      <c r="AE291" s="18"/>
      <c r="AF291" s="18"/>
      <c r="AG291" s="18"/>
      <c r="AH291" s="18"/>
      <c r="AI291" s="18"/>
      <c r="AK291" s="18"/>
      <c r="AL291" s="18"/>
      <c r="AM291" s="18"/>
      <c r="AN291" s="18"/>
      <c r="AO291" s="18"/>
      <c r="AP291" s="18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</row>
    <row r="292" spans="31:57" s="19" customFormat="1" ht="15">
      <c r="AE292" s="18"/>
      <c r="AF292" s="18"/>
      <c r="AG292" s="18"/>
      <c r="AH292" s="18"/>
      <c r="AI292" s="18"/>
      <c r="AK292" s="18"/>
      <c r="AL292" s="18"/>
      <c r="AM292" s="18"/>
      <c r="AN292" s="18"/>
      <c r="AO292" s="18"/>
      <c r="AP292" s="18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186"/>
      <c r="BC292" s="186"/>
      <c r="BD292" s="186"/>
      <c r="BE292" s="186"/>
    </row>
    <row r="293" spans="31:57" s="19" customFormat="1" ht="15">
      <c r="AE293" s="18"/>
      <c r="AF293" s="18"/>
      <c r="AG293" s="18"/>
      <c r="AH293" s="18"/>
      <c r="AI293" s="18"/>
      <c r="AK293" s="18"/>
      <c r="AL293" s="18"/>
      <c r="AM293" s="18"/>
      <c r="AN293" s="18"/>
      <c r="AO293" s="18"/>
      <c r="AP293" s="18"/>
      <c r="AQ293" s="186"/>
      <c r="AR293" s="186"/>
      <c r="AS293" s="186"/>
      <c r="AT293" s="186"/>
      <c r="AU293" s="186"/>
      <c r="AV293" s="186"/>
      <c r="AW293" s="186"/>
      <c r="AX293" s="186"/>
      <c r="AY293" s="186"/>
      <c r="AZ293" s="186"/>
      <c r="BA293" s="186"/>
      <c r="BB293" s="186"/>
      <c r="BC293" s="186"/>
      <c r="BD293" s="186"/>
      <c r="BE293" s="186"/>
    </row>
    <row r="294" spans="31:57" s="19" customFormat="1" ht="15">
      <c r="AE294" s="18"/>
      <c r="AF294" s="18"/>
      <c r="AG294" s="18"/>
      <c r="AH294" s="18"/>
      <c r="AI294" s="18"/>
      <c r="AK294" s="18"/>
      <c r="AL294" s="18"/>
      <c r="AM294" s="18"/>
      <c r="AN294" s="18"/>
      <c r="AO294" s="18"/>
      <c r="AP294" s="18"/>
      <c r="AQ294" s="186"/>
      <c r="AR294" s="186"/>
      <c r="AS294" s="186"/>
      <c r="AT294" s="186"/>
      <c r="AU294" s="186"/>
      <c r="AV294" s="186"/>
      <c r="AW294" s="186"/>
      <c r="AX294" s="186"/>
      <c r="AY294" s="186"/>
      <c r="AZ294" s="186"/>
      <c r="BA294" s="186"/>
      <c r="BB294" s="186"/>
      <c r="BC294" s="186"/>
      <c r="BD294" s="186"/>
      <c r="BE294" s="186"/>
    </row>
    <row r="295" spans="31:57" s="19" customFormat="1" ht="15">
      <c r="AE295" s="18"/>
      <c r="AF295" s="18"/>
      <c r="AG295" s="18"/>
      <c r="AH295" s="18"/>
      <c r="AI295" s="18"/>
      <c r="AK295" s="18"/>
      <c r="AL295" s="18"/>
      <c r="AM295" s="18"/>
      <c r="AN295" s="18"/>
      <c r="AO295" s="18"/>
      <c r="AP295" s="18"/>
      <c r="AQ295" s="186"/>
      <c r="AR295" s="186"/>
      <c r="AS295" s="186"/>
      <c r="AT295" s="186"/>
      <c r="AU295" s="186"/>
      <c r="AV295" s="186"/>
      <c r="AW295" s="186"/>
      <c r="AX295" s="186"/>
      <c r="AY295" s="186"/>
      <c r="AZ295" s="186"/>
      <c r="BA295" s="186"/>
      <c r="BB295" s="186"/>
      <c r="BC295" s="186"/>
      <c r="BD295" s="186"/>
      <c r="BE295" s="186"/>
    </row>
    <row r="296" spans="31:57" s="19" customFormat="1" ht="15">
      <c r="AE296" s="18"/>
      <c r="AF296" s="18"/>
      <c r="AG296" s="18"/>
      <c r="AH296" s="18"/>
      <c r="AI296" s="18"/>
      <c r="AK296" s="18"/>
      <c r="AL296" s="18"/>
      <c r="AM296" s="18"/>
      <c r="AN296" s="18"/>
      <c r="AO296" s="18"/>
      <c r="AP296" s="18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  <c r="BA296" s="186"/>
      <c r="BB296" s="186"/>
      <c r="BC296" s="186"/>
      <c r="BD296" s="186"/>
      <c r="BE296" s="186"/>
    </row>
    <row r="297" spans="31:57" s="19" customFormat="1" ht="15">
      <c r="AE297" s="18"/>
      <c r="AF297" s="18"/>
      <c r="AG297" s="18"/>
      <c r="AH297" s="18"/>
      <c r="AI297" s="18"/>
      <c r="AK297" s="18"/>
      <c r="AL297" s="18"/>
      <c r="AM297" s="18"/>
      <c r="AN297" s="18"/>
      <c r="AO297" s="18"/>
      <c r="AP297" s="18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  <c r="BA297" s="186"/>
      <c r="BB297" s="186"/>
      <c r="BC297" s="186"/>
      <c r="BD297" s="186"/>
      <c r="BE297" s="186"/>
    </row>
    <row r="298" spans="31:57" s="19" customFormat="1" ht="15">
      <c r="AE298" s="18"/>
      <c r="AF298" s="18"/>
      <c r="AG298" s="18"/>
      <c r="AH298" s="18"/>
      <c r="AI298" s="18"/>
      <c r="AK298" s="18"/>
      <c r="AL298" s="18"/>
      <c r="AM298" s="18"/>
      <c r="AN298" s="18"/>
      <c r="AO298" s="18"/>
      <c r="AP298" s="18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</row>
    <row r="299" spans="31:57" s="19" customFormat="1" ht="15">
      <c r="AE299" s="18"/>
      <c r="AF299" s="18"/>
      <c r="AG299" s="18"/>
      <c r="AH299" s="18"/>
      <c r="AI299" s="18"/>
      <c r="AK299" s="18"/>
      <c r="AL299" s="18"/>
      <c r="AM299" s="18"/>
      <c r="AN299" s="18"/>
      <c r="AO299" s="18"/>
      <c r="AP299" s="18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</row>
    <row r="300" spans="31:57" s="19" customFormat="1" ht="15">
      <c r="AE300" s="18"/>
      <c r="AF300" s="18"/>
      <c r="AG300" s="18"/>
      <c r="AH300" s="18"/>
      <c r="AI300" s="18"/>
      <c r="AK300" s="18"/>
      <c r="AL300" s="18"/>
      <c r="AM300" s="18"/>
      <c r="AN300" s="18"/>
      <c r="AO300" s="18"/>
      <c r="AP300" s="18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</row>
    <row r="301" spans="31:57" s="19" customFormat="1" ht="15">
      <c r="AE301" s="18"/>
      <c r="AF301" s="18"/>
      <c r="AG301" s="18"/>
      <c r="AH301" s="18"/>
      <c r="AI301" s="18"/>
      <c r="AK301" s="18"/>
      <c r="AL301" s="18"/>
      <c r="AM301" s="18"/>
      <c r="AN301" s="18"/>
      <c r="AO301" s="18"/>
      <c r="AP301" s="18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  <c r="BA301" s="186"/>
      <c r="BB301" s="186"/>
      <c r="BC301" s="186"/>
      <c r="BD301" s="186"/>
      <c r="BE301" s="186"/>
    </row>
    <row r="302" spans="31:57" s="19" customFormat="1" ht="15">
      <c r="AE302" s="18"/>
      <c r="AF302" s="18"/>
      <c r="AG302" s="18"/>
      <c r="AH302" s="18"/>
      <c r="AI302" s="18"/>
      <c r="AK302" s="18"/>
      <c r="AL302" s="18"/>
      <c r="AM302" s="18"/>
      <c r="AN302" s="18"/>
      <c r="AO302" s="18"/>
      <c r="AP302" s="18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  <c r="BA302" s="186"/>
      <c r="BB302" s="186"/>
      <c r="BC302" s="186"/>
      <c r="BD302" s="186"/>
      <c r="BE302" s="186"/>
    </row>
    <row r="303" spans="31:57" s="19" customFormat="1" ht="15">
      <c r="AE303" s="18"/>
      <c r="AF303" s="18"/>
      <c r="AG303" s="18"/>
      <c r="AH303" s="18"/>
      <c r="AI303" s="18"/>
      <c r="AK303" s="18"/>
      <c r="AL303" s="18"/>
      <c r="AM303" s="18"/>
      <c r="AN303" s="18"/>
      <c r="AO303" s="18"/>
      <c r="AP303" s="18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  <c r="BA303" s="186"/>
      <c r="BB303" s="186"/>
      <c r="BC303" s="186"/>
      <c r="BD303" s="186"/>
      <c r="BE303" s="186"/>
    </row>
    <row r="304" spans="31:57" s="19" customFormat="1" ht="15">
      <c r="AE304" s="18"/>
      <c r="AF304" s="18"/>
      <c r="AG304" s="18"/>
      <c r="AH304" s="18"/>
      <c r="AI304" s="18"/>
      <c r="AK304" s="18"/>
      <c r="AL304" s="18"/>
      <c r="AM304" s="18"/>
      <c r="AN304" s="18"/>
      <c r="AO304" s="18"/>
      <c r="AP304" s="18"/>
      <c r="AQ304" s="186"/>
      <c r="AR304" s="186"/>
      <c r="AS304" s="186"/>
      <c r="AT304" s="186"/>
      <c r="AU304" s="186"/>
      <c r="AV304" s="186"/>
      <c r="AW304" s="186"/>
      <c r="AX304" s="186"/>
      <c r="AY304" s="186"/>
      <c r="AZ304" s="186"/>
      <c r="BA304" s="186"/>
      <c r="BB304" s="186"/>
      <c r="BC304" s="186"/>
      <c r="BD304" s="186"/>
      <c r="BE304" s="186"/>
    </row>
    <row r="305" spans="31:57" s="19" customFormat="1" ht="15">
      <c r="AE305" s="18"/>
      <c r="AF305" s="18"/>
      <c r="AG305" s="18"/>
      <c r="AH305" s="18"/>
      <c r="AI305" s="18"/>
      <c r="AK305" s="18"/>
      <c r="AL305" s="18"/>
      <c r="AM305" s="18"/>
      <c r="AN305" s="18"/>
      <c r="AO305" s="18"/>
      <c r="AP305" s="18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</row>
    <row r="306" spans="31:57" s="19" customFormat="1" ht="15">
      <c r="AE306" s="18"/>
      <c r="AF306" s="18"/>
      <c r="AG306" s="18"/>
      <c r="AH306" s="18"/>
      <c r="AI306" s="18"/>
      <c r="AK306" s="18"/>
      <c r="AL306" s="18"/>
      <c r="AM306" s="18"/>
      <c r="AN306" s="18"/>
      <c r="AO306" s="18"/>
      <c r="AP306" s="18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  <c r="BA306" s="186"/>
      <c r="BB306" s="186"/>
      <c r="BC306" s="186"/>
      <c r="BD306" s="186"/>
      <c r="BE306" s="186"/>
    </row>
    <row r="307" spans="31:57" s="19" customFormat="1" ht="15">
      <c r="AE307" s="18"/>
      <c r="AF307" s="18"/>
      <c r="AG307" s="18"/>
      <c r="AH307" s="18"/>
      <c r="AI307" s="18"/>
      <c r="AK307" s="18"/>
      <c r="AL307" s="18"/>
      <c r="AM307" s="18"/>
      <c r="AN307" s="18"/>
      <c r="AO307" s="18"/>
      <c r="AP307" s="18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  <c r="BA307" s="186"/>
      <c r="BB307" s="186"/>
      <c r="BC307" s="186"/>
      <c r="BD307" s="186"/>
      <c r="BE307" s="186"/>
    </row>
    <row r="308" spans="31:57" s="19" customFormat="1" ht="15">
      <c r="AE308" s="18"/>
      <c r="AF308" s="18"/>
      <c r="AG308" s="18"/>
      <c r="AH308" s="18"/>
      <c r="AI308" s="18"/>
      <c r="AK308" s="18"/>
      <c r="AL308" s="18"/>
      <c r="AM308" s="18"/>
      <c r="AN308" s="18"/>
      <c r="AO308" s="18"/>
      <c r="AP308" s="18"/>
      <c r="AQ308" s="186"/>
      <c r="AR308" s="186"/>
      <c r="AS308" s="186"/>
      <c r="AT308" s="186"/>
      <c r="AU308" s="186"/>
      <c r="AV308" s="186"/>
      <c r="AW308" s="186"/>
      <c r="AX308" s="186"/>
      <c r="AY308" s="186"/>
      <c r="AZ308" s="186"/>
      <c r="BA308" s="186"/>
      <c r="BB308" s="186"/>
      <c r="BC308" s="186"/>
      <c r="BD308" s="186"/>
      <c r="BE308" s="186"/>
    </row>
    <row r="309" spans="31:57" s="19" customFormat="1" ht="15">
      <c r="AE309" s="18"/>
      <c r="AF309" s="18"/>
      <c r="AG309" s="18"/>
      <c r="AH309" s="18"/>
      <c r="AI309" s="18"/>
      <c r="AK309" s="18"/>
      <c r="AL309" s="18"/>
      <c r="AM309" s="18"/>
      <c r="AN309" s="18"/>
      <c r="AO309" s="18"/>
      <c r="AP309" s="18"/>
      <c r="AQ309" s="186"/>
      <c r="AR309" s="186"/>
      <c r="AS309" s="186"/>
      <c r="AT309" s="186"/>
      <c r="AU309" s="186"/>
      <c r="AV309" s="186"/>
      <c r="AW309" s="186"/>
      <c r="AX309" s="186"/>
      <c r="AY309" s="186"/>
      <c r="AZ309" s="186"/>
      <c r="BA309" s="186"/>
      <c r="BB309" s="186"/>
      <c r="BC309" s="186"/>
      <c r="BD309" s="186"/>
      <c r="BE309" s="186"/>
    </row>
    <row r="310" spans="31:57" s="19" customFormat="1" ht="15">
      <c r="AE310" s="18"/>
      <c r="AF310" s="18"/>
      <c r="AG310" s="18"/>
      <c r="AH310" s="18"/>
      <c r="AI310" s="18"/>
      <c r="AK310" s="18"/>
      <c r="AL310" s="18"/>
      <c r="AM310" s="18"/>
      <c r="AN310" s="18"/>
      <c r="AO310" s="18"/>
      <c r="AP310" s="18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</row>
    <row r="311" spans="31:57" s="19" customFormat="1" ht="15">
      <c r="AE311" s="18"/>
      <c r="AF311" s="18"/>
      <c r="AG311" s="18"/>
      <c r="AH311" s="18"/>
      <c r="AI311" s="18"/>
      <c r="AK311" s="18"/>
      <c r="AL311" s="18"/>
      <c r="AM311" s="18"/>
      <c r="AN311" s="18"/>
      <c r="AO311" s="18"/>
      <c r="AP311" s="18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  <c r="BA311" s="186"/>
      <c r="BB311" s="186"/>
      <c r="BC311" s="186"/>
      <c r="BD311" s="186"/>
      <c r="BE311" s="186"/>
    </row>
    <row r="312" spans="31:57" s="19" customFormat="1" ht="15">
      <c r="AE312" s="18"/>
      <c r="AF312" s="18"/>
      <c r="AG312" s="18"/>
      <c r="AH312" s="18"/>
      <c r="AI312" s="18"/>
      <c r="AK312" s="18"/>
      <c r="AL312" s="18"/>
      <c r="AM312" s="18"/>
      <c r="AN312" s="18"/>
      <c r="AO312" s="18"/>
      <c r="AP312" s="18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  <c r="BA312" s="186"/>
      <c r="BB312" s="186"/>
      <c r="BC312" s="186"/>
      <c r="BD312" s="186"/>
      <c r="BE312" s="186"/>
    </row>
    <row r="313" spans="31:57" s="19" customFormat="1" ht="15">
      <c r="AE313" s="18"/>
      <c r="AF313" s="18"/>
      <c r="AG313" s="18"/>
      <c r="AH313" s="18"/>
      <c r="AI313" s="18"/>
      <c r="AK313" s="18"/>
      <c r="AL313" s="18"/>
      <c r="AM313" s="18"/>
      <c r="AN313" s="18"/>
      <c r="AO313" s="18"/>
      <c r="AP313" s="18"/>
      <c r="AQ313" s="186"/>
      <c r="AR313" s="186"/>
      <c r="AS313" s="186"/>
      <c r="AT313" s="186"/>
      <c r="AU313" s="186"/>
      <c r="AV313" s="186"/>
      <c r="AW313" s="186"/>
      <c r="AX313" s="186"/>
      <c r="AY313" s="186"/>
      <c r="AZ313" s="186"/>
      <c r="BA313" s="186"/>
      <c r="BB313" s="186"/>
      <c r="BC313" s="186"/>
      <c r="BD313" s="186"/>
      <c r="BE313" s="186"/>
    </row>
    <row r="314" spans="31:57" s="19" customFormat="1" ht="15">
      <c r="AE314" s="18"/>
      <c r="AF314" s="18"/>
      <c r="AG314" s="18"/>
      <c r="AH314" s="18"/>
      <c r="AI314" s="18"/>
      <c r="AK314" s="18"/>
      <c r="AL314" s="18"/>
      <c r="AM314" s="18"/>
      <c r="AN314" s="18"/>
      <c r="AO314" s="18"/>
      <c r="AP314" s="18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</row>
    <row r="315" spans="31:57" s="19" customFormat="1" ht="15">
      <c r="AE315" s="18"/>
      <c r="AF315" s="18"/>
      <c r="AG315" s="18"/>
      <c r="AH315" s="18"/>
      <c r="AI315" s="18"/>
      <c r="AK315" s="18"/>
      <c r="AL315" s="18"/>
      <c r="AM315" s="18"/>
      <c r="AN315" s="18"/>
      <c r="AO315" s="18"/>
      <c r="AP315" s="18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  <c r="BA315" s="186"/>
      <c r="BB315" s="186"/>
      <c r="BC315" s="186"/>
      <c r="BD315" s="186"/>
      <c r="BE315" s="186"/>
    </row>
    <row r="316" spans="31:57" s="19" customFormat="1" ht="15">
      <c r="AE316" s="18"/>
      <c r="AF316" s="18"/>
      <c r="AG316" s="18"/>
      <c r="AH316" s="18"/>
      <c r="AI316" s="18"/>
      <c r="AK316" s="18"/>
      <c r="AL316" s="18"/>
      <c r="AM316" s="18"/>
      <c r="AN316" s="18"/>
      <c r="AO316" s="18"/>
      <c r="AP316" s="18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  <c r="BA316" s="186"/>
      <c r="BB316" s="186"/>
      <c r="BC316" s="186"/>
      <c r="BD316" s="186"/>
      <c r="BE316" s="186"/>
    </row>
    <row r="317" spans="31:57" s="19" customFormat="1" ht="15">
      <c r="AE317" s="18"/>
      <c r="AF317" s="18"/>
      <c r="AG317" s="18"/>
      <c r="AH317" s="18"/>
      <c r="AI317" s="18"/>
      <c r="AK317" s="18"/>
      <c r="AL317" s="18"/>
      <c r="AM317" s="18"/>
      <c r="AN317" s="18"/>
      <c r="AO317" s="18"/>
      <c r="AP317" s="18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</row>
    <row r="318" spans="31:57" s="19" customFormat="1" ht="15">
      <c r="AE318" s="18"/>
      <c r="AF318" s="18"/>
      <c r="AG318" s="18"/>
      <c r="AH318" s="18"/>
      <c r="AI318" s="18"/>
      <c r="AK318" s="18"/>
      <c r="AL318" s="18"/>
      <c r="AM318" s="18"/>
      <c r="AN318" s="18"/>
      <c r="AO318" s="18"/>
      <c r="AP318" s="18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  <c r="BA318" s="186"/>
      <c r="BB318" s="186"/>
      <c r="BC318" s="186"/>
      <c r="BD318" s="186"/>
      <c r="BE318" s="186"/>
    </row>
    <row r="319" spans="31:57" s="19" customFormat="1" ht="15">
      <c r="AE319" s="18"/>
      <c r="AF319" s="18"/>
      <c r="AG319" s="18"/>
      <c r="AH319" s="18"/>
      <c r="AI319" s="18"/>
      <c r="AK319" s="18"/>
      <c r="AL319" s="18"/>
      <c r="AM319" s="18"/>
      <c r="AN319" s="18"/>
      <c r="AO319" s="18"/>
      <c r="AP319" s="18"/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  <c r="BA319" s="186"/>
      <c r="BB319" s="186"/>
      <c r="BC319" s="186"/>
      <c r="BD319" s="186"/>
      <c r="BE319" s="186"/>
    </row>
    <row r="320" spans="31:57" s="19" customFormat="1" ht="15">
      <c r="AE320" s="18"/>
      <c r="AF320" s="18"/>
      <c r="AG320" s="18"/>
      <c r="AH320" s="18"/>
      <c r="AI320" s="18"/>
      <c r="AK320" s="18"/>
      <c r="AL320" s="18"/>
      <c r="AM320" s="18"/>
      <c r="AN320" s="18"/>
      <c r="AO320" s="18"/>
      <c r="AP320" s="18"/>
      <c r="AQ320" s="186"/>
      <c r="AR320" s="186"/>
      <c r="AS320" s="186"/>
      <c r="AT320" s="186"/>
      <c r="AU320" s="186"/>
      <c r="AV320" s="186"/>
      <c r="AW320" s="186"/>
      <c r="AX320" s="186"/>
      <c r="AY320" s="186"/>
      <c r="AZ320" s="186"/>
      <c r="BA320" s="186"/>
      <c r="BB320" s="186"/>
      <c r="BC320" s="186"/>
      <c r="BD320" s="186"/>
      <c r="BE320" s="186"/>
    </row>
    <row r="321" spans="31:57" s="19" customFormat="1" ht="15">
      <c r="AE321" s="18"/>
      <c r="AF321" s="18"/>
      <c r="AG321" s="18"/>
      <c r="AH321" s="18"/>
      <c r="AI321" s="18"/>
      <c r="AK321" s="18"/>
      <c r="AL321" s="18"/>
      <c r="AM321" s="18"/>
      <c r="AN321" s="18"/>
      <c r="AO321" s="18"/>
      <c r="AP321" s="18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186"/>
      <c r="BC321" s="186"/>
      <c r="BD321" s="186"/>
      <c r="BE321" s="186"/>
    </row>
    <row r="322" spans="31:57" s="19" customFormat="1" ht="15">
      <c r="AE322" s="18"/>
      <c r="AF322" s="18"/>
      <c r="AG322" s="18"/>
      <c r="AH322" s="18"/>
      <c r="AI322" s="18"/>
      <c r="AK322" s="18"/>
      <c r="AL322" s="18"/>
      <c r="AM322" s="18"/>
      <c r="AN322" s="18"/>
      <c r="AO322" s="18"/>
      <c r="AP322" s="18"/>
      <c r="AQ322" s="186"/>
      <c r="AR322" s="186"/>
      <c r="AS322" s="186"/>
      <c r="AT322" s="186"/>
      <c r="AU322" s="186"/>
      <c r="AV322" s="186"/>
      <c r="AW322" s="186"/>
      <c r="AX322" s="186"/>
      <c r="AY322" s="186"/>
      <c r="AZ322" s="186"/>
      <c r="BA322" s="186"/>
      <c r="BB322" s="186"/>
      <c r="BC322" s="186"/>
      <c r="BD322" s="186"/>
      <c r="BE322" s="186"/>
    </row>
    <row r="323" spans="31:57" s="19" customFormat="1" ht="15">
      <c r="AE323" s="18"/>
      <c r="AF323" s="18"/>
      <c r="AG323" s="18"/>
      <c r="AH323" s="18"/>
      <c r="AI323" s="18"/>
      <c r="AK323" s="18"/>
      <c r="AL323" s="18"/>
      <c r="AM323" s="18"/>
      <c r="AN323" s="18"/>
      <c r="AO323" s="18"/>
      <c r="AP323" s="18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</row>
    <row r="324" spans="31:57" s="19" customFormat="1" ht="15">
      <c r="AE324" s="18"/>
      <c r="AF324" s="18"/>
      <c r="AG324" s="18"/>
      <c r="AH324" s="18"/>
      <c r="AI324" s="18"/>
      <c r="AK324" s="18"/>
      <c r="AL324" s="18"/>
      <c r="AM324" s="18"/>
      <c r="AN324" s="18"/>
      <c r="AO324" s="18"/>
      <c r="AP324" s="18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</row>
    <row r="325" spans="31:57" s="19" customFormat="1" ht="15">
      <c r="AE325" s="18"/>
      <c r="AF325" s="18"/>
      <c r="AG325" s="18"/>
      <c r="AH325" s="18"/>
      <c r="AI325" s="18"/>
      <c r="AK325" s="18"/>
      <c r="AL325" s="18"/>
      <c r="AM325" s="18"/>
      <c r="AN325" s="18"/>
      <c r="AO325" s="18"/>
      <c r="AP325" s="18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</row>
    <row r="326" spans="31:57" s="19" customFormat="1" ht="15">
      <c r="AE326" s="18"/>
      <c r="AF326" s="18"/>
      <c r="AG326" s="18"/>
      <c r="AH326" s="18"/>
      <c r="AI326" s="18"/>
      <c r="AK326" s="18"/>
      <c r="AL326" s="18"/>
      <c r="AM326" s="18"/>
      <c r="AN326" s="18"/>
      <c r="AO326" s="18"/>
      <c r="AP326" s="18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  <c r="BA326" s="186"/>
      <c r="BB326" s="186"/>
      <c r="BC326" s="186"/>
      <c r="BD326" s="186"/>
      <c r="BE326" s="186"/>
    </row>
    <row r="327" spans="31:57" s="19" customFormat="1" ht="15">
      <c r="AE327" s="18"/>
      <c r="AF327" s="18"/>
      <c r="AG327" s="18"/>
      <c r="AH327" s="18"/>
      <c r="AI327" s="18"/>
      <c r="AK327" s="18"/>
      <c r="AL327" s="18"/>
      <c r="AM327" s="18"/>
      <c r="AN327" s="18"/>
      <c r="AO327" s="18"/>
      <c r="AP327" s="18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  <c r="BA327" s="186"/>
      <c r="BB327" s="186"/>
      <c r="BC327" s="186"/>
      <c r="BD327" s="186"/>
      <c r="BE327" s="186"/>
    </row>
    <row r="328" spans="31:57" s="19" customFormat="1" ht="15">
      <c r="AE328" s="18"/>
      <c r="AF328" s="18"/>
      <c r="AG328" s="18"/>
      <c r="AH328" s="18"/>
      <c r="AI328" s="18"/>
      <c r="AK328" s="18"/>
      <c r="AL328" s="18"/>
      <c r="AM328" s="18"/>
      <c r="AN328" s="18"/>
      <c r="AO328" s="18"/>
      <c r="AP328" s="18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  <c r="BA328" s="186"/>
      <c r="BB328" s="186"/>
      <c r="BC328" s="186"/>
      <c r="BD328" s="186"/>
      <c r="BE328" s="186"/>
    </row>
    <row r="329" spans="31:57" s="19" customFormat="1" ht="15">
      <c r="AE329" s="18"/>
      <c r="AF329" s="18"/>
      <c r="AG329" s="18"/>
      <c r="AH329" s="18"/>
      <c r="AI329" s="18"/>
      <c r="AK329" s="18"/>
      <c r="AL329" s="18"/>
      <c r="AM329" s="18"/>
      <c r="AN329" s="18"/>
      <c r="AO329" s="18"/>
      <c r="AP329" s="18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  <c r="BA329" s="186"/>
      <c r="BB329" s="186"/>
      <c r="BC329" s="186"/>
      <c r="BD329" s="186"/>
      <c r="BE329" s="186"/>
    </row>
    <row r="330" spans="31:57" s="19" customFormat="1" ht="15">
      <c r="AE330" s="18"/>
      <c r="AF330" s="18"/>
      <c r="AG330" s="18"/>
      <c r="AH330" s="18"/>
      <c r="AI330" s="18"/>
      <c r="AK330" s="18"/>
      <c r="AL330" s="18"/>
      <c r="AM330" s="18"/>
      <c r="AN330" s="18"/>
      <c r="AO330" s="18"/>
      <c r="AP330" s="18"/>
      <c r="AQ330" s="186"/>
      <c r="AR330" s="186"/>
      <c r="AS330" s="186"/>
      <c r="AT330" s="186"/>
      <c r="AU330" s="186"/>
      <c r="AV330" s="186"/>
      <c r="AW330" s="186"/>
      <c r="AX330" s="186"/>
      <c r="AY330" s="186"/>
      <c r="AZ330" s="186"/>
      <c r="BA330" s="186"/>
      <c r="BB330" s="186"/>
      <c r="BC330" s="186"/>
      <c r="BD330" s="186"/>
      <c r="BE330" s="186"/>
    </row>
    <row r="331" spans="31:57" s="19" customFormat="1" ht="15">
      <c r="AE331" s="18"/>
      <c r="AF331" s="18"/>
      <c r="AG331" s="18"/>
      <c r="AH331" s="18"/>
      <c r="AI331" s="18"/>
      <c r="AK331" s="18"/>
      <c r="AL331" s="18"/>
      <c r="AM331" s="18"/>
      <c r="AN331" s="18"/>
      <c r="AO331" s="18"/>
      <c r="AP331" s="18"/>
      <c r="AQ331" s="186"/>
      <c r="AR331" s="186"/>
      <c r="AS331" s="186"/>
      <c r="AT331" s="186"/>
      <c r="AU331" s="186"/>
      <c r="AV331" s="186"/>
      <c r="AW331" s="186"/>
      <c r="AX331" s="186"/>
      <c r="AY331" s="186"/>
      <c r="AZ331" s="186"/>
      <c r="BA331" s="186"/>
      <c r="BB331" s="186"/>
      <c r="BC331" s="186"/>
      <c r="BD331" s="186"/>
      <c r="BE331" s="186"/>
    </row>
    <row r="332" spans="31:57" s="19" customFormat="1" ht="15">
      <c r="AE332" s="18"/>
      <c r="AF332" s="18"/>
      <c r="AG332" s="18"/>
      <c r="AH332" s="18"/>
      <c r="AI332" s="18"/>
      <c r="AK332" s="18"/>
      <c r="AL332" s="18"/>
      <c r="AM332" s="18"/>
      <c r="AN332" s="18"/>
      <c r="AO332" s="18"/>
      <c r="AP332" s="18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186"/>
      <c r="BD332" s="186"/>
      <c r="BE332" s="186"/>
    </row>
    <row r="333" spans="31:63" s="19" customFormat="1" ht="15">
      <c r="AE333" s="18"/>
      <c r="AF333" s="18"/>
      <c r="AG333" s="18"/>
      <c r="AH333" s="18"/>
      <c r="AI333" s="18"/>
      <c r="AK333" s="18"/>
      <c r="AL333" s="18"/>
      <c r="AM333" s="18"/>
      <c r="AN333" s="18"/>
      <c r="AO333" s="18"/>
      <c r="AP333" s="18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  <c r="BA333" s="186"/>
      <c r="BB333" s="186"/>
      <c r="BC333" s="186"/>
      <c r="BD333" s="186"/>
      <c r="BE333" s="186"/>
      <c r="BF333"/>
      <c r="BG333"/>
      <c r="BH333"/>
      <c r="BI333"/>
      <c r="BJ333"/>
      <c r="BK333"/>
    </row>
    <row r="334" spans="31:63" s="19" customFormat="1" ht="15">
      <c r="AE334" s="18"/>
      <c r="AF334" s="18"/>
      <c r="AG334" s="18"/>
      <c r="AH334" s="18"/>
      <c r="AI334" s="18"/>
      <c r="AK334" s="18"/>
      <c r="AL334" s="18"/>
      <c r="AM334" s="18"/>
      <c r="AN334" s="18"/>
      <c r="AO334" s="18"/>
      <c r="AP334" s="18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6"/>
      <c r="BE334" s="186"/>
      <c r="BF334"/>
      <c r="BG334"/>
      <c r="BH334"/>
      <c r="BI334"/>
      <c r="BJ334"/>
      <c r="BK334"/>
    </row>
    <row r="335" spans="31:63" s="19" customFormat="1" ht="15">
      <c r="AE335" s="18"/>
      <c r="AF335" s="18"/>
      <c r="AG335" s="18"/>
      <c r="AH335" s="18"/>
      <c r="AI335" s="18"/>
      <c r="AK335" s="18"/>
      <c r="AL335" s="18"/>
      <c r="AM335" s="18"/>
      <c r="AN335" s="18"/>
      <c r="AO335" s="18"/>
      <c r="AP335" s="18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  <c r="BA335" s="186"/>
      <c r="BB335" s="186"/>
      <c r="BC335" s="186"/>
      <c r="BD335" s="186"/>
      <c r="BE335" s="186"/>
      <c r="BF335"/>
      <c r="BG335"/>
      <c r="BH335"/>
      <c r="BI335"/>
      <c r="BJ335"/>
      <c r="BK335"/>
    </row>
    <row r="336" spans="31:63" s="19" customFormat="1" ht="15">
      <c r="AE336" s="18"/>
      <c r="AF336" s="18"/>
      <c r="AG336" s="18"/>
      <c r="AH336" s="18"/>
      <c r="AI336" s="18"/>
      <c r="AK336" s="18"/>
      <c r="AL336" s="18"/>
      <c r="AM336" s="18"/>
      <c r="AN336" s="18"/>
      <c r="AO336" s="18"/>
      <c r="AP336" s="18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/>
      <c r="BG336"/>
      <c r="BH336"/>
      <c r="BI336"/>
      <c r="BJ336"/>
      <c r="BK336"/>
    </row>
    <row r="337" spans="31:63" s="19" customFormat="1" ht="15">
      <c r="AE337" s="18"/>
      <c r="AF337" s="18"/>
      <c r="AG337" s="18"/>
      <c r="AH337" s="18"/>
      <c r="AI337" s="18"/>
      <c r="AK337" s="18"/>
      <c r="AL337" s="18"/>
      <c r="AM337" s="18"/>
      <c r="AN337" s="18"/>
      <c r="AO337" s="18"/>
      <c r="AP337" s="18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  <c r="BA337" s="186"/>
      <c r="BB337" s="186"/>
      <c r="BC337" s="186"/>
      <c r="BD337" s="186"/>
      <c r="BE337" s="186"/>
      <c r="BF337"/>
      <c r="BG337"/>
      <c r="BH337"/>
      <c r="BI337"/>
      <c r="BJ337"/>
      <c r="BK337"/>
    </row>
    <row r="338" spans="31:63" s="19" customFormat="1" ht="15">
      <c r="AE338" s="18"/>
      <c r="AF338" s="18"/>
      <c r="AG338" s="18"/>
      <c r="AH338" s="18"/>
      <c r="AI338" s="18"/>
      <c r="AK338" s="18"/>
      <c r="AL338" s="18"/>
      <c r="AM338" s="18"/>
      <c r="AN338" s="18"/>
      <c r="AO338" s="18"/>
      <c r="AP338" s="18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/>
      <c r="BG338"/>
      <c r="BH338"/>
      <c r="BI338"/>
      <c r="BJ338"/>
      <c r="BK338"/>
    </row>
    <row r="339" spans="31:63" s="19" customFormat="1" ht="15">
      <c r="AE339" s="18"/>
      <c r="AF339" s="18"/>
      <c r="AG339" s="18"/>
      <c r="AH339" s="18"/>
      <c r="AI339" s="18"/>
      <c r="AK339" s="18"/>
      <c r="AL339" s="18"/>
      <c r="AM339" s="18"/>
      <c r="AN339" s="18"/>
      <c r="AO339" s="18"/>
      <c r="AP339" s="18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  <c r="BA339" s="186"/>
      <c r="BB339" s="186"/>
      <c r="BC339" s="186"/>
      <c r="BD339" s="186"/>
      <c r="BE339" s="186"/>
      <c r="BF339"/>
      <c r="BG339"/>
      <c r="BH339"/>
      <c r="BI339"/>
      <c r="BJ339"/>
      <c r="BK339"/>
    </row>
    <row r="340" spans="31:63" s="19" customFormat="1" ht="15">
      <c r="AE340" s="18"/>
      <c r="AF340" s="18"/>
      <c r="AG340" s="18"/>
      <c r="AH340" s="18"/>
      <c r="AI340" s="18"/>
      <c r="AK340" s="18"/>
      <c r="AL340" s="18"/>
      <c r="AM340" s="18"/>
      <c r="AN340" s="18"/>
      <c r="AO340" s="18"/>
      <c r="AP340" s="18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  <c r="BA340" s="186"/>
      <c r="BB340" s="186"/>
      <c r="BC340" s="186"/>
      <c r="BD340" s="186"/>
      <c r="BE340" s="186"/>
      <c r="BF340"/>
      <c r="BG340"/>
      <c r="BH340"/>
      <c r="BI340"/>
      <c r="BJ340"/>
      <c r="BK340"/>
    </row>
    <row r="341" spans="31:63" s="19" customFormat="1" ht="15">
      <c r="AE341" s="18"/>
      <c r="AF341" s="18"/>
      <c r="AG341" s="18"/>
      <c r="AH341" s="18"/>
      <c r="AI341" s="18"/>
      <c r="AK341" s="18"/>
      <c r="AL341" s="18"/>
      <c r="AM341" s="18"/>
      <c r="AN341" s="18"/>
      <c r="AO341" s="18"/>
      <c r="AP341" s="18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  <c r="BA341" s="186"/>
      <c r="BB341" s="186"/>
      <c r="BC341" s="186"/>
      <c r="BD341" s="186"/>
      <c r="BE341" s="186"/>
      <c r="BF341"/>
      <c r="BG341"/>
      <c r="BH341"/>
      <c r="BI341"/>
      <c r="BJ341"/>
      <c r="BK341"/>
    </row>
    <row r="342" spans="31:63" s="19" customFormat="1" ht="15">
      <c r="AE342" s="18"/>
      <c r="AF342" s="18"/>
      <c r="AG342" s="18"/>
      <c r="AH342" s="18"/>
      <c r="AI342" s="18"/>
      <c r="AK342" s="18"/>
      <c r="AL342" s="18"/>
      <c r="AM342" s="18"/>
      <c r="AN342" s="18"/>
      <c r="AO342" s="18"/>
      <c r="AP342" s="18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/>
      <c r="BG342"/>
      <c r="BH342"/>
      <c r="BI342"/>
      <c r="BJ342"/>
      <c r="BK342"/>
    </row>
    <row r="343" spans="31:63" s="19" customFormat="1" ht="15">
      <c r="AE343" s="18"/>
      <c r="AF343" s="18"/>
      <c r="AG343" s="18"/>
      <c r="AH343" s="18"/>
      <c r="AI343" s="18"/>
      <c r="AK343" s="18"/>
      <c r="AL343" s="18"/>
      <c r="AM343" s="18"/>
      <c r="AN343" s="18"/>
      <c r="AO343" s="18"/>
      <c r="AP343" s="18"/>
      <c r="AQ343" s="186"/>
      <c r="AR343" s="186"/>
      <c r="AS343" s="186"/>
      <c r="AT343" s="186"/>
      <c r="AU343" s="186"/>
      <c r="AV343" s="186"/>
      <c r="AW343" s="186"/>
      <c r="AX343" s="186"/>
      <c r="AY343" s="186"/>
      <c r="AZ343" s="186"/>
      <c r="BA343" s="186"/>
      <c r="BB343" s="186"/>
      <c r="BC343" s="186"/>
      <c r="BD343" s="186"/>
      <c r="BE343" s="186"/>
      <c r="BF343"/>
      <c r="BG343"/>
      <c r="BH343"/>
      <c r="BI343"/>
      <c r="BJ343"/>
      <c r="BK343"/>
    </row>
    <row r="344" spans="31:63" s="19" customFormat="1" ht="15">
      <c r="AE344" s="18"/>
      <c r="AF344" s="18"/>
      <c r="AG344" s="18"/>
      <c r="AH344" s="18"/>
      <c r="AI344" s="18"/>
      <c r="AK344" s="18"/>
      <c r="AL344" s="18"/>
      <c r="AM344" s="18"/>
      <c r="AN344" s="18"/>
      <c r="AO344" s="18"/>
      <c r="AP344" s="18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  <c r="BA344" s="186"/>
      <c r="BB344" s="186"/>
      <c r="BC344" s="186"/>
      <c r="BD344" s="186"/>
      <c r="BE344" s="186"/>
      <c r="BF344"/>
      <c r="BG344"/>
      <c r="BH344"/>
      <c r="BI344"/>
      <c r="BJ344"/>
      <c r="BK344"/>
    </row>
    <row r="345" spans="31:63" s="19" customFormat="1" ht="15">
      <c r="AE345" s="18"/>
      <c r="AF345" s="18"/>
      <c r="AG345" s="18"/>
      <c r="AH345" s="18"/>
      <c r="AI345" s="18"/>
      <c r="AK345" s="18"/>
      <c r="AL345" s="18"/>
      <c r="AM345" s="18"/>
      <c r="AN345" s="18"/>
      <c r="AO345" s="18"/>
      <c r="AP345" s="18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/>
      <c r="BG345"/>
      <c r="BH345"/>
      <c r="BI345"/>
      <c r="BJ345"/>
      <c r="BK345"/>
    </row>
    <row r="346" spans="31:63" s="19" customFormat="1" ht="15">
      <c r="AE346" s="18"/>
      <c r="AF346" s="18"/>
      <c r="AG346" s="18"/>
      <c r="AH346" s="18"/>
      <c r="AI346" s="18"/>
      <c r="AK346" s="18"/>
      <c r="AL346" s="18"/>
      <c r="AM346" s="18"/>
      <c r="AN346" s="18"/>
      <c r="AO346" s="18"/>
      <c r="AP346" s="18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  <c r="BA346" s="186"/>
      <c r="BB346" s="186"/>
      <c r="BC346" s="186"/>
      <c r="BD346" s="186"/>
      <c r="BE346" s="186"/>
      <c r="BF346"/>
      <c r="BG346"/>
      <c r="BH346"/>
      <c r="BI346"/>
      <c r="BJ346"/>
      <c r="BK346"/>
    </row>
    <row r="347" spans="31:63" s="19" customFormat="1" ht="15">
      <c r="AE347" s="18"/>
      <c r="AF347" s="18"/>
      <c r="AG347" s="18"/>
      <c r="AH347" s="18"/>
      <c r="AI347" s="18"/>
      <c r="AK347" s="18"/>
      <c r="AL347" s="18"/>
      <c r="AM347" s="18"/>
      <c r="AN347" s="18"/>
      <c r="AO347" s="18"/>
      <c r="AP347" s="18"/>
      <c r="AQ347" s="186"/>
      <c r="AR347" s="186"/>
      <c r="AS347" s="186"/>
      <c r="AT347" s="186"/>
      <c r="AU347" s="186"/>
      <c r="AV347" s="186"/>
      <c r="AW347" s="186"/>
      <c r="AX347" s="186"/>
      <c r="AY347" s="186"/>
      <c r="AZ347" s="186"/>
      <c r="BA347" s="186"/>
      <c r="BB347" s="186"/>
      <c r="BC347" s="186"/>
      <c r="BD347" s="186"/>
      <c r="BE347" s="186"/>
      <c r="BF347"/>
      <c r="BG347"/>
      <c r="BH347"/>
      <c r="BI347"/>
      <c r="BJ347"/>
      <c r="BK347"/>
    </row>
    <row r="348" spans="31:63" s="19" customFormat="1" ht="15">
      <c r="AE348" s="18"/>
      <c r="AF348" s="18"/>
      <c r="AG348" s="18"/>
      <c r="AH348" s="18"/>
      <c r="AI348" s="18"/>
      <c r="AK348" s="18"/>
      <c r="AL348" s="18"/>
      <c r="AM348" s="18"/>
      <c r="AN348" s="18"/>
      <c r="AO348" s="18"/>
      <c r="AP348" s="18"/>
      <c r="AQ348" s="186"/>
      <c r="AR348" s="186"/>
      <c r="AS348" s="186"/>
      <c r="AT348" s="186"/>
      <c r="AU348" s="186"/>
      <c r="AV348" s="186"/>
      <c r="AW348" s="186"/>
      <c r="AX348" s="186"/>
      <c r="AY348" s="186"/>
      <c r="AZ348" s="186"/>
      <c r="BA348" s="186"/>
      <c r="BB348" s="186"/>
      <c r="BC348" s="186"/>
      <c r="BD348" s="186"/>
      <c r="BE348" s="186"/>
      <c r="BF348"/>
      <c r="BG348"/>
      <c r="BH348"/>
      <c r="BI348"/>
      <c r="BJ348"/>
      <c r="BK348"/>
    </row>
    <row r="349" spans="31:63" s="19" customFormat="1" ht="15">
      <c r="AE349" s="18"/>
      <c r="AF349" s="18"/>
      <c r="AG349" s="18"/>
      <c r="AH349" s="18"/>
      <c r="AI349" s="18"/>
      <c r="AK349" s="18"/>
      <c r="AL349" s="18"/>
      <c r="AM349" s="18"/>
      <c r="AN349" s="18"/>
      <c r="AO349" s="18"/>
      <c r="AP349" s="18"/>
      <c r="AQ349" s="186"/>
      <c r="AR349" s="186"/>
      <c r="AS349" s="186"/>
      <c r="AT349" s="186"/>
      <c r="AU349" s="186"/>
      <c r="AV349" s="186"/>
      <c r="AW349" s="186"/>
      <c r="AX349" s="186"/>
      <c r="AY349" s="186"/>
      <c r="AZ349" s="186"/>
      <c r="BA349" s="186"/>
      <c r="BB349" s="186"/>
      <c r="BC349" s="186"/>
      <c r="BD349" s="186"/>
      <c r="BE349" s="186"/>
      <c r="BF349"/>
      <c r="BG349"/>
      <c r="BH349"/>
      <c r="BI349"/>
      <c r="BJ349"/>
      <c r="BK349"/>
    </row>
    <row r="350" spans="31:63" s="19" customFormat="1" ht="15">
      <c r="AE350" s="18"/>
      <c r="AF350" s="18"/>
      <c r="AG350" s="18"/>
      <c r="AH350" s="18"/>
      <c r="AI350" s="18"/>
      <c r="AK350" s="18"/>
      <c r="AL350" s="18"/>
      <c r="AM350" s="18"/>
      <c r="AN350" s="18"/>
      <c r="AO350" s="18"/>
      <c r="AP350" s="18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  <c r="BA350" s="186"/>
      <c r="BB350" s="186"/>
      <c r="BC350" s="186"/>
      <c r="BD350" s="186"/>
      <c r="BE350" s="186"/>
      <c r="BF350"/>
      <c r="BG350"/>
      <c r="BH350"/>
      <c r="BI350"/>
      <c r="BJ350"/>
      <c r="BK350"/>
    </row>
    <row r="351" spans="31:63" s="19" customFormat="1" ht="15">
      <c r="AE351" s="18"/>
      <c r="AF351" s="18"/>
      <c r="AG351" s="18"/>
      <c r="AH351" s="18"/>
      <c r="AI351" s="18"/>
      <c r="AK351" s="18"/>
      <c r="AL351" s="18"/>
      <c r="AM351" s="18"/>
      <c r="AN351" s="18"/>
      <c r="AO351" s="18"/>
      <c r="AP351" s="18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/>
      <c r="BG351"/>
      <c r="BH351"/>
      <c r="BI351"/>
      <c r="BJ351"/>
      <c r="BK351"/>
    </row>
    <row r="352" spans="31:63" s="19" customFormat="1" ht="15">
      <c r="AE352" s="18"/>
      <c r="AF352" s="18"/>
      <c r="AG352" s="18"/>
      <c r="AH352" s="18"/>
      <c r="AI352" s="18"/>
      <c r="AK352" s="18"/>
      <c r="AL352" s="18"/>
      <c r="AM352" s="18"/>
      <c r="AN352" s="18"/>
      <c r="AO352" s="18"/>
      <c r="AP352" s="18"/>
      <c r="AQ352" s="186"/>
      <c r="AR352" s="186"/>
      <c r="AS352" s="186"/>
      <c r="AT352" s="186"/>
      <c r="AU352" s="186"/>
      <c r="AV352" s="186"/>
      <c r="AW352" s="186"/>
      <c r="AX352" s="186"/>
      <c r="AY352" s="186"/>
      <c r="AZ352" s="186"/>
      <c r="BA352" s="186"/>
      <c r="BB352" s="186"/>
      <c r="BC352" s="186"/>
      <c r="BD352" s="186"/>
      <c r="BE352" s="186"/>
      <c r="BF352"/>
      <c r="BG352"/>
      <c r="BH352"/>
      <c r="BI352"/>
      <c r="BJ352"/>
      <c r="BK352"/>
    </row>
    <row r="353" spans="31:63" s="19" customFormat="1" ht="15">
      <c r="AE353" s="18"/>
      <c r="AF353" s="18"/>
      <c r="AG353" s="18"/>
      <c r="AH353" s="18"/>
      <c r="AI353" s="18"/>
      <c r="AK353" s="18"/>
      <c r="AL353" s="18"/>
      <c r="AM353" s="18"/>
      <c r="AN353" s="18"/>
      <c r="AO353" s="18"/>
      <c r="AP353" s="18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  <c r="BA353" s="186"/>
      <c r="BB353" s="186"/>
      <c r="BC353" s="186"/>
      <c r="BD353" s="186"/>
      <c r="BE353" s="186"/>
      <c r="BF353"/>
      <c r="BG353"/>
      <c r="BH353"/>
      <c r="BI353"/>
      <c r="BJ353"/>
      <c r="BK353"/>
    </row>
    <row r="354" spans="31:63" s="19" customFormat="1" ht="15">
      <c r="AE354" s="18"/>
      <c r="AF354" s="18"/>
      <c r="AG354" s="18"/>
      <c r="AH354" s="18"/>
      <c r="AI354" s="18"/>
      <c r="AK354" s="18"/>
      <c r="AL354" s="18"/>
      <c r="AM354" s="18"/>
      <c r="AN354" s="18"/>
      <c r="AO354" s="18"/>
      <c r="AP354" s="18"/>
      <c r="AQ354" s="186"/>
      <c r="AR354" s="186"/>
      <c r="AS354" s="186"/>
      <c r="AT354" s="186"/>
      <c r="AU354" s="186"/>
      <c r="AV354" s="186"/>
      <c r="AW354" s="186"/>
      <c r="AX354" s="186"/>
      <c r="AY354" s="186"/>
      <c r="AZ354" s="186"/>
      <c r="BA354" s="186"/>
      <c r="BB354" s="186"/>
      <c r="BC354" s="186"/>
      <c r="BD354" s="186"/>
      <c r="BE354" s="186"/>
      <c r="BF354"/>
      <c r="BG354"/>
      <c r="BH354"/>
      <c r="BI354"/>
      <c r="BJ354"/>
      <c r="BK354"/>
    </row>
    <row r="355" spans="31:63" s="19" customFormat="1" ht="15">
      <c r="AE355" s="18"/>
      <c r="AF355" s="18"/>
      <c r="AG355" s="18"/>
      <c r="AH355" s="18"/>
      <c r="AI355" s="18"/>
      <c r="AK355" s="18"/>
      <c r="AL355" s="18"/>
      <c r="AM355" s="18"/>
      <c r="AN355" s="18"/>
      <c r="AO355" s="18"/>
      <c r="AP355" s="18"/>
      <c r="AQ355" s="186"/>
      <c r="AR355" s="186"/>
      <c r="AS355" s="186"/>
      <c r="AT355" s="186"/>
      <c r="AU355" s="186"/>
      <c r="AV355" s="186"/>
      <c r="AW355" s="186"/>
      <c r="AX355" s="186"/>
      <c r="AY355" s="186"/>
      <c r="AZ355" s="186"/>
      <c r="BA355" s="186"/>
      <c r="BB355" s="186"/>
      <c r="BC355" s="186"/>
      <c r="BD355" s="186"/>
      <c r="BE355" s="186"/>
      <c r="BF355"/>
      <c r="BG355"/>
      <c r="BH355"/>
      <c r="BI355"/>
      <c r="BJ355"/>
      <c r="BK355"/>
    </row>
    <row r="356" spans="31:63" s="19" customFormat="1" ht="15">
      <c r="AE356" s="18"/>
      <c r="AF356" s="18"/>
      <c r="AG356" s="18"/>
      <c r="AH356" s="18"/>
      <c r="AI356" s="18"/>
      <c r="AK356" s="18"/>
      <c r="AL356" s="18"/>
      <c r="AM356" s="18"/>
      <c r="AN356" s="18"/>
      <c r="AO356" s="18"/>
      <c r="AP356" s="18"/>
      <c r="AQ356" s="186"/>
      <c r="AR356" s="186"/>
      <c r="AS356" s="186"/>
      <c r="AT356" s="186"/>
      <c r="AU356" s="186"/>
      <c r="AV356" s="186"/>
      <c r="AW356" s="186"/>
      <c r="AX356" s="186"/>
      <c r="AY356" s="186"/>
      <c r="AZ356" s="186"/>
      <c r="BA356" s="186"/>
      <c r="BB356" s="186"/>
      <c r="BC356" s="186"/>
      <c r="BD356" s="186"/>
      <c r="BE356" s="186"/>
      <c r="BF356"/>
      <c r="BG356"/>
      <c r="BH356"/>
      <c r="BI356"/>
      <c r="BJ356"/>
      <c r="BK356"/>
    </row>
    <row r="357" spans="31:63" s="19" customFormat="1" ht="15">
      <c r="AE357" s="18"/>
      <c r="AF357" s="18"/>
      <c r="AG357" s="18"/>
      <c r="AH357" s="18"/>
      <c r="AI357" s="18"/>
      <c r="AK357" s="18"/>
      <c r="AL357" s="18"/>
      <c r="AM357" s="18"/>
      <c r="AN357" s="18"/>
      <c r="AO357" s="18"/>
      <c r="AP357" s="18"/>
      <c r="AQ357" s="186"/>
      <c r="AR357" s="186"/>
      <c r="AS357" s="186"/>
      <c r="AT357" s="186"/>
      <c r="AU357" s="186"/>
      <c r="AV357" s="186"/>
      <c r="AW357" s="186"/>
      <c r="AX357" s="186"/>
      <c r="AY357" s="186"/>
      <c r="AZ357" s="186"/>
      <c r="BA357" s="186"/>
      <c r="BB357" s="186"/>
      <c r="BC357" s="186"/>
      <c r="BD357" s="186"/>
      <c r="BE357" s="186"/>
      <c r="BF357"/>
      <c r="BG357"/>
      <c r="BH357"/>
      <c r="BI357"/>
      <c r="BJ357"/>
      <c r="BK357"/>
    </row>
    <row r="358" spans="31:63" s="19" customFormat="1" ht="15">
      <c r="AE358" s="18"/>
      <c r="AF358" s="18"/>
      <c r="AG358" s="18"/>
      <c r="AH358" s="18"/>
      <c r="AI358" s="18"/>
      <c r="AK358" s="18"/>
      <c r="AL358" s="18"/>
      <c r="AM358" s="18"/>
      <c r="AN358" s="18"/>
      <c r="AO358" s="18"/>
      <c r="AP358" s="18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/>
      <c r="BG358"/>
      <c r="BH358"/>
      <c r="BI358"/>
      <c r="BJ358"/>
      <c r="BK358"/>
    </row>
    <row r="359" spans="31:63" s="19" customFormat="1" ht="15">
      <c r="AE359" s="18"/>
      <c r="AF359" s="18"/>
      <c r="AG359" s="18"/>
      <c r="AH359" s="18"/>
      <c r="AI359" s="18"/>
      <c r="AK359" s="18"/>
      <c r="AL359" s="18"/>
      <c r="AM359" s="18"/>
      <c r="AN359" s="18"/>
      <c r="AO359" s="18"/>
      <c r="AP359" s="18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186"/>
      <c r="BD359" s="186"/>
      <c r="BE359" s="186"/>
      <c r="BF359"/>
      <c r="BG359"/>
      <c r="BH359"/>
      <c r="BI359"/>
      <c r="BJ359"/>
      <c r="BK359"/>
    </row>
    <row r="360" spans="31:63" s="19" customFormat="1" ht="15">
      <c r="AE360" s="18"/>
      <c r="AF360" s="18"/>
      <c r="AG360" s="18"/>
      <c r="AH360" s="18"/>
      <c r="AI360" s="18"/>
      <c r="AK360" s="18"/>
      <c r="AL360" s="18"/>
      <c r="AM360" s="18"/>
      <c r="AN360" s="18"/>
      <c r="AO360" s="18"/>
      <c r="AP360" s="18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  <c r="BA360" s="186"/>
      <c r="BB360" s="186"/>
      <c r="BC360" s="186"/>
      <c r="BD360" s="186"/>
      <c r="BE360" s="186"/>
      <c r="BF360"/>
      <c r="BG360"/>
      <c r="BH360"/>
      <c r="BI360"/>
      <c r="BJ360"/>
      <c r="BK360"/>
    </row>
    <row r="361" spans="31:63" s="19" customFormat="1" ht="15">
      <c r="AE361" s="18"/>
      <c r="AF361" s="18"/>
      <c r="AG361" s="18"/>
      <c r="AH361" s="18"/>
      <c r="AI361" s="18"/>
      <c r="AK361" s="18"/>
      <c r="AL361" s="18"/>
      <c r="AM361" s="18"/>
      <c r="AN361" s="18"/>
      <c r="AO361" s="18"/>
      <c r="AP361" s="18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  <c r="BA361" s="186"/>
      <c r="BB361" s="186"/>
      <c r="BC361" s="186"/>
      <c r="BD361" s="186"/>
      <c r="BE361" s="186"/>
      <c r="BF361"/>
      <c r="BG361"/>
      <c r="BH361"/>
      <c r="BI361"/>
      <c r="BJ361"/>
      <c r="BK361"/>
    </row>
    <row r="362" spans="31:63" s="19" customFormat="1" ht="15">
      <c r="AE362" s="18"/>
      <c r="AF362" s="18"/>
      <c r="AG362" s="18"/>
      <c r="AH362" s="18"/>
      <c r="AI362" s="18"/>
      <c r="AK362" s="18"/>
      <c r="AL362" s="18"/>
      <c r="AM362" s="18"/>
      <c r="AN362" s="18"/>
      <c r="AO362" s="18"/>
      <c r="AP362" s="18"/>
      <c r="AQ362" s="186"/>
      <c r="AR362" s="186"/>
      <c r="AS362" s="186"/>
      <c r="AT362" s="186"/>
      <c r="AU362" s="186"/>
      <c r="AV362" s="186"/>
      <c r="AW362" s="186"/>
      <c r="AX362" s="186"/>
      <c r="AY362" s="186"/>
      <c r="AZ362" s="186"/>
      <c r="BA362" s="186"/>
      <c r="BB362" s="186"/>
      <c r="BC362" s="186"/>
      <c r="BD362" s="186"/>
      <c r="BE362" s="186"/>
      <c r="BF362"/>
      <c r="BG362"/>
      <c r="BH362"/>
      <c r="BI362"/>
      <c r="BJ362"/>
      <c r="BK362"/>
    </row>
    <row r="363" spans="31:63" s="19" customFormat="1" ht="15">
      <c r="AE363" s="18"/>
      <c r="AF363" s="18"/>
      <c r="AG363" s="18"/>
      <c r="AH363" s="18"/>
      <c r="AI363" s="18"/>
      <c r="AK363" s="18"/>
      <c r="AL363" s="18"/>
      <c r="AM363" s="18"/>
      <c r="AN363" s="18"/>
      <c r="AO363" s="18"/>
      <c r="AP363" s="18"/>
      <c r="AQ363" s="186"/>
      <c r="AR363" s="186"/>
      <c r="AS363" s="186"/>
      <c r="AT363" s="186"/>
      <c r="AU363" s="186"/>
      <c r="AV363" s="186"/>
      <c r="AW363" s="186"/>
      <c r="AX363" s="186"/>
      <c r="AY363" s="186"/>
      <c r="AZ363" s="186"/>
      <c r="BA363" s="186"/>
      <c r="BB363" s="186"/>
      <c r="BC363" s="186"/>
      <c r="BD363" s="186"/>
      <c r="BE363" s="186"/>
      <c r="BF363"/>
      <c r="BG363"/>
      <c r="BH363"/>
      <c r="BI363"/>
      <c r="BJ363"/>
      <c r="BK363"/>
    </row>
    <row r="364" spans="31:63" s="19" customFormat="1" ht="15">
      <c r="AE364" s="18"/>
      <c r="AF364" s="18"/>
      <c r="AG364" s="18"/>
      <c r="AH364" s="18"/>
      <c r="AI364" s="18"/>
      <c r="AK364" s="18"/>
      <c r="AL364" s="18"/>
      <c r="AM364" s="18"/>
      <c r="AN364" s="18"/>
      <c r="AO364" s="18"/>
      <c r="AP364" s="18"/>
      <c r="AQ364" s="186"/>
      <c r="AR364" s="186"/>
      <c r="AS364" s="186"/>
      <c r="AT364" s="186"/>
      <c r="AU364" s="186"/>
      <c r="AV364" s="186"/>
      <c r="AW364" s="186"/>
      <c r="AX364" s="186"/>
      <c r="AY364" s="186"/>
      <c r="AZ364" s="186"/>
      <c r="BA364" s="186"/>
      <c r="BB364" s="186"/>
      <c r="BC364" s="186"/>
      <c r="BD364" s="186"/>
      <c r="BE364" s="186"/>
      <c r="BF364"/>
      <c r="BG364"/>
      <c r="BH364"/>
      <c r="BI364"/>
      <c r="BJ364"/>
      <c r="BK364"/>
    </row>
    <row r="365" spans="31:63" s="19" customFormat="1" ht="15">
      <c r="AE365" s="18"/>
      <c r="AF365" s="18"/>
      <c r="AG365" s="18"/>
      <c r="AH365" s="18"/>
      <c r="AI365" s="18"/>
      <c r="AK365" s="18"/>
      <c r="AL365" s="18"/>
      <c r="AM365" s="18"/>
      <c r="AN365" s="18"/>
      <c r="AO365" s="18"/>
      <c r="AP365" s="18"/>
      <c r="AQ365" s="186"/>
      <c r="AR365" s="186"/>
      <c r="AS365" s="186"/>
      <c r="AT365" s="186"/>
      <c r="AU365" s="186"/>
      <c r="AV365" s="186"/>
      <c r="AW365" s="186"/>
      <c r="AX365" s="186"/>
      <c r="AY365" s="186"/>
      <c r="AZ365" s="186"/>
      <c r="BA365" s="186"/>
      <c r="BB365" s="186"/>
      <c r="BC365" s="186"/>
      <c r="BD365" s="186"/>
      <c r="BE365" s="186"/>
      <c r="BF365"/>
      <c r="BG365"/>
      <c r="BH365"/>
      <c r="BI365"/>
      <c r="BJ365"/>
      <c r="BK365"/>
    </row>
    <row r="366" spans="31:63" s="19" customFormat="1" ht="15">
      <c r="AE366" s="18"/>
      <c r="AF366" s="18"/>
      <c r="AG366" s="18"/>
      <c r="AH366" s="18"/>
      <c r="AI366" s="18"/>
      <c r="AK366" s="18"/>
      <c r="AL366" s="18"/>
      <c r="AM366" s="18"/>
      <c r="AN366" s="18"/>
      <c r="AO366" s="18"/>
      <c r="AP366" s="18"/>
      <c r="AQ366" s="186"/>
      <c r="AR366" s="186"/>
      <c r="AS366" s="186"/>
      <c r="AT366" s="186"/>
      <c r="AU366" s="186"/>
      <c r="AV366" s="186"/>
      <c r="AW366" s="186"/>
      <c r="AX366" s="186"/>
      <c r="AY366" s="186"/>
      <c r="AZ366" s="186"/>
      <c r="BA366" s="186"/>
      <c r="BB366" s="186"/>
      <c r="BC366" s="186"/>
      <c r="BD366" s="186"/>
      <c r="BE366" s="186"/>
      <c r="BF366"/>
      <c r="BG366"/>
      <c r="BH366"/>
      <c r="BI366"/>
      <c r="BJ366"/>
      <c r="BK366"/>
    </row>
    <row r="367" spans="31:63" s="19" customFormat="1" ht="15">
      <c r="AE367" s="18"/>
      <c r="AF367" s="18"/>
      <c r="AG367" s="18"/>
      <c r="AH367" s="18"/>
      <c r="AI367" s="18"/>
      <c r="AK367" s="18"/>
      <c r="AL367" s="18"/>
      <c r="AM367" s="18"/>
      <c r="AN367" s="18"/>
      <c r="AO367" s="18"/>
      <c r="AP367" s="18"/>
      <c r="AQ367" s="186"/>
      <c r="AR367" s="186"/>
      <c r="AS367" s="186"/>
      <c r="AT367" s="186"/>
      <c r="AU367" s="186"/>
      <c r="AV367" s="186"/>
      <c r="AW367" s="186"/>
      <c r="AX367" s="186"/>
      <c r="AY367" s="186"/>
      <c r="AZ367" s="186"/>
      <c r="BA367" s="186"/>
      <c r="BB367" s="186"/>
      <c r="BC367" s="186"/>
      <c r="BD367" s="186"/>
      <c r="BE367" s="186"/>
      <c r="BF367"/>
      <c r="BG367"/>
      <c r="BH367"/>
      <c r="BI367"/>
      <c r="BJ367"/>
      <c r="BK367"/>
    </row>
    <row r="368" spans="31:63" s="19" customFormat="1" ht="15">
      <c r="AE368" s="18"/>
      <c r="AF368" s="18"/>
      <c r="AG368" s="18"/>
      <c r="AH368" s="18"/>
      <c r="AI368" s="18"/>
      <c r="AK368" s="18"/>
      <c r="AL368" s="18"/>
      <c r="AM368" s="18"/>
      <c r="AN368" s="18"/>
      <c r="AO368" s="18"/>
      <c r="AP368" s="18"/>
      <c r="AQ368" s="186"/>
      <c r="AR368" s="186"/>
      <c r="AS368" s="186"/>
      <c r="AT368" s="186"/>
      <c r="AU368" s="186"/>
      <c r="AV368" s="186"/>
      <c r="AW368" s="186"/>
      <c r="AX368" s="186"/>
      <c r="AY368" s="186"/>
      <c r="AZ368" s="186"/>
      <c r="BA368" s="186"/>
      <c r="BB368" s="186"/>
      <c r="BC368" s="186"/>
      <c r="BD368" s="186"/>
      <c r="BE368" s="186"/>
      <c r="BF368"/>
      <c r="BG368"/>
      <c r="BH368"/>
      <c r="BI368"/>
      <c r="BJ368"/>
      <c r="BK368"/>
    </row>
    <row r="369" spans="31:63" s="19" customFormat="1" ht="15">
      <c r="AE369" s="18"/>
      <c r="AF369" s="18"/>
      <c r="AG369" s="18"/>
      <c r="AH369" s="18"/>
      <c r="AI369" s="18"/>
      <c r="AK369" s="18"/>
      <c r="AL369" s="18"/>
      <c r="AM369" s="18"/>
      <c r="AN369" s="18"/>
      <c r="AO369" s="18"/>
      <c r="AP369" s="18"/>
      <c r="AQ369" s="186"/>
      <c r="AR369" s="186"/>
      <c r="AS369" s="186"/>
      <c r="AT369" s="186"/>
      <c r="AU369" s="186"/>
      <c r="AV369" s="186"/>
      <c r="AW369" s="186"/>
      <c r="AX369" s="186"/>
      <c r="AY369" s="186"/>
      <c r="AZ369" s="186"/>
      <c r="BA369" s="186"/>
      <c r="BB369" s="186"/>
      <c r="BC369" s="186"/>
      <c r="BD369" s="186"/>
      <c r="BE369" s="186"/>
      <c r="BF369"/>
      <c r="BG369"/>
      <c r="BH369"/>
      <c r="BI369"/>
      <c r="BJ369"/>
      <c r="BK369"/>
    </row>
    <row r="370" spans="31:63" s="19" customFormat="1" ht="15">
      <c r="AE370" s="18"/>
      <c r="AF370" s="18"/>
      <c r="AG370" s="18"/>
      <c r="AH370" s="18"/>
      <c r="AI370" s="18"/>
      <c r="AK370" s="18"/>
      <c r="AL370" s="18"/>
      <c r="AM370" s="18"/>
      <c r="AN370" s="18"/>
      <c r="AO370" s="18"/>
      <c r="AP370" s="18"/>
      <c r="AQ370" s="186"/>
      <c r="AR370" s="186"/>
      <c r="AS370" s="186"/>
      <c r="AT370" s="186"/>
      <c r="AU370" s="186"/>
      <c r="AV370" s="186"/>
      <c r="AW370" s="186"/>
      <c r="AX370" s="186"/>
      <c r="AY370" s="186"/>
      <c r="AZ370" s="186"/>
      <c r="BA370" s="186"/>
      <c r="BB370" s="186"/>
      <c r="BC370" s="186"/>
      <c r="BD370" s="186"/>
      <c r="BE370" s="186"/>
      <c r="BF370"/>
      <c r="BG370"/>
      <c r="BH370"/>
      <c r="BI370"/>
      <c r="BJ370"/>
      <c r="BK370"/>
    </row>
    <row r="371" spans="31:63" s="19" customFormat="1" ht="15">
      <c r="AE371" s="18"/>
      <c r="AF371" s="18"/>
      <c r="AG371" s="18"/>
      <c r="AH371" s="18"/>
      <c r="AI371" s="18"/>
      <c r="AK371" s="18"/>
      <c r="AL371" s="18"/>
      <c r="AM371" s="18"/>
      <c r="AN371" s="18"/>
      <c r="AO371" s="18"/>
      <c r="AP371" s="18"/>
      <c r="AQ371" s="186"/>
      <c r="AR371" s="186"/>
      <c r="AS371" s="186"/>
      <c r="AT371" s="186"/>
      <c r="AU371" s="186"/>
      <c r="AV371" s="186"/>
      <c r="AW371" s="186"/>
      <c r="AX371" s="186"/>
      <c r="AY371" s="186"/>
      <c r="AZ371" s="186"/>
      <c r="BA371" s="186"/>
      <c r="BB371" s="186"/>
      <c r="BC371" s="186"/>
      <c r="BD371" s="186"/>
      <c r="BE371" s="186"/>
      <c r="BF371"/>
      <c r="BG371"/>
      <c r="BH371"/>
      <c r="BI371"/>
      <c r="BJ371"/>
      <c r="BK371"/>
    </row>
    <row r="372" spans="31:63" s="19" customFormat="1" ht="15">
      <c r="AE372" s="18"/>
      <c r="AF372" s="18"/>
      <c r="AG372" s="18"/>
      <c r="AH372" s="18"/>
      <c r="AI372" s="18"/>
      <c r="AK372" s="18"/>
      <c r="AL372" s="18"/>
      <c r="AM372" s="18"/>
      <c r="AN372" s="18"/>
      <c r="AO372" s="18"/>
      <c r="AP372" s="18"/>
      <c r="AQ372" s="186"/>
      <c r="AR372" s="186"/>
      <c r="AS372" s="186"/>
      <c r="AT372" s="186"/>
      <c r="AU372" s="186"/>
      <c r="AV372" s="186"/>
      <c r="AW372" s="186"/>
      <c r="AX372" s="186"/>
      <c r="AY372" s="186"/>
      <c r="AZ372" s="186"/>
      <c r="BA372" s="186"/>
      <c r="BB372" s="186"/>
      <c r="BC372" s="186"/>
      <c r="BD372" s="186"/>
      <c r="BE372" s="186"/>
      <c r="BF372"/>
      <c r="BG372"/>
      <c r="BH372"/>
      <c r="BI372"/>
      <c r="BJ372"/>
      <c r="BK372"/>
    </row>
    <row r="373" spans="31:63" s="19" customFormat="1" ht="15">
      <c r="AE373" s="18"/>
      <c r="AF373" s="18"/>
      <c r="AG373" s="18"/>
      <c r="AH373" s="18"/>
      <c r="AI373" s="18"/>
      <c r="AK373" s="18"/>
      <c r="AL373" s="18"/>
      <c r="AM373" s="18"/>
      <c r="AN373" s="18"/>
      <c r="AO373" s="18"/>
      <c r="AP373" s="18"/>
      <c r="AQ373" s="186"/>
      <c r="AR373" s="186"/>
      <c r="AS373" s="186"/>
      <c r="AT373" s="186"/>
      <c r="AU373" s="186"/>
      <c r="AV373" s="186"/>
      <c r="AW373" s="186"/>
      <c r="AX373" s="186"/>
      <c r="AY373" s="186"/>
      <c r="AZ373" s="186"/>
      <c r="BA373" s="186"/>
      <c r="BB373" s="186"/>
      <c r="BC373" s="186"/>
      <c r="BD373" s="186"/>
      <c r="BE373" s="186"/>
      <c r="BF373"/>
      <c r="BG373"/>
      <c r="BH373"/>
      <c r="BI373"/>
      <c r="BJ373"/>
      <c r="BK373"/>
    </row>
    <row r="374" spans="31:63" s="19" customFormat="1" ht="15">
      <c r="AE374" s="18"/>
      <c r="AF374" s="18"/>
      <c r="AG374" s="18"/>
      <c r="AH374" s="18"/>
      <c r="AI374" s="18"/>
      <c r="AK374" s="18"/>
      <c r="AL374" s="18"/>
      <c r="AM374" s="18"/>
      <c r="AN374" s="18"/>
      <c r="AO374" s="18"/>
      <c r="AP374" s="18"/>
      <c r="AQ374" s="186"/>
      <c r="AR374" s="186"/>
      <c r="AS374" s="186"/>
      <c r="AT374" s="186"/>
      <c r="AU374" s="186"/>
      <c r="AV374" s="186"/>
      <c r="AW374" s="186"/>
      <c r="AX374" s="186"/>
      <c r="AY374" s="186"/>
      <c r="AZ374" s="186"/>
      <c r="BA374" s="186"/>
      <c r="BB374" s="186"/>
      <c r="BC374" s="186"/>
      <c r="BD374" s="186"/>
      <c r="BE374" s="186"/>
      <c r="BF374"/>
      <c r="BG374"/>
      <c r="BH374"/>
      <c r="BI374"/>
      <c r="BJ374"/>
      <c r="BK374"/>
    </row>
    <row r="375" spans="31:63" s="19" customFormat="1" ht="15">
      <c r="AE375" s="18"/>
      <c r="AF375" s="18"/>
      <c r="AG375" s="18"/>
      <c r="AH375" s="18"/>
      <c r="AI375" s="18"/>
      <c r="AK375" s="18"/>
      <c r="AL375" s="18"/>
      <c r="AM375" s="18"/>
      <c r="AN375" s="18"/>
      <c r="AO375" s="18"/>
      <c r="AP375" s="18"/>
      <c r="AQ375" s="186"/>
      <c r="AR375" s="186"/>
      <c r="AS375" s="186"/>
      <c r="AT375" s="186"/>
      <c r="AU375" s="186"/>
      <c r="AV375" s="186"/>
      <c r="AW375" s="186"/>
      <c r="AX375" s="186"/>
      <c r="AY375" s="186"/>
      <c r="AZ375" s="186"/>
      <c r="BA375" s="186"/>
      <c r="BB375" s="186"/>
      <c r="BC375" s="186"/>
      <c r="BD375" s="186"/>
      <c r="BE375" s="186"/>
      <c r="BF375"/>
      <c r="BG375"/>
      <c r="BH375"/>
      <c r="BI375"/>
      <c r="BJ375"/>
      <c r="BK375"/>
    </row>
    <row r="376" spans="31:63" s="19" customFormat="1" ht="15">
      <c r="AE376" s="18"/>
      <c r="AF376" s="18"/>
      <c r="AG376" s="18"/>
      <c r="AH376" s="18"/>
      <c r="AI376" s="18"/>
      <c r="AK376" s="18"/>
      <c r="AL376" s="18"/>
      <c r="AM376" s="18"/>
      <c r="AN376" s="18"/>
      <c r="AO376" s="18"/>
      <c r="AP376" s="18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  <c r="BA376" s="186"/>
      <c r="BB376" s="186"/>
      <c r="BC376" s="186"/>
      <c r="BD376" s="186"/>
      <c r="BE376" s="186"/>
      <c r="BF376"/>
      <c r="BG376"/>
      <c r="BH376"/>
      <c r="BI376"/>
      <c r="BJ376"/>
      <c r="BK376"/>
    </row>
    <row r="377" spans="31:63" s="19" customFormat="1" ht="15">
      <c r="AE377" s="18"/>
      <c r="AF377" s="18"/>
      <c r="AG377" s="18"/>
      <c r="AH377" s="18"/>
      <c r="AI377" s="18"/>
      <c r="AK377" s="18"/>
      <c r="AL377" s="18"/>
      <c r="AM377" s="18"/>
      <c r="AN377" s="18"/>
      <c r="AO377" s="18"/>
      <c r="AP377" s="18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  <c r="BA377" s="186"/>
      <c r="BB377" s="186"/>
      <c r="BC377" s="186"/>
      <c r="BD377" s="186"/>
      <c r="BE377" s="186"/>
      <c r="BF377"/>
      <c r="BG377"/>
      <c r="BH377"/>
      <c r="BI377"/>
      <c r="BJ377"/>
      <c r="BK377"/>
    </row>
    <row r="378" spans="31:63" s="19" customFormat="1" ht="15">
      <c r="AE378" s="18"/>
      <c r="AF378" s="18"/>
      <c r="AG378" s="18"/>
      <c r="AH378" s="18"/>
      <c r="AI378" s="18"/>
      <c r="AK378" s="18"/>
      <c r="AL378" s="18"/>
      <c r="AM378" s="18"/>
      <c r="AN378" s="18"/>
      <c r="AO378" s="18"/>
      <c r="AP378" s="18"/>
      <c r="AQ378" s="186"/>
      <c r="AR378" s="186"/>
      <c r="AS378" s="186"/>
      <c r="AT378" s="186"/>
      <c r="AU378" s="186"/>
      <c r="AV378" s="186"/>
      <c r="AW378" s="186"/>
      <c r="AX378" s="186"/>
      <c r="AY378" s="186"/>
      <c r="AZ378" s="186"/>
      <c r="BA378" s="186"/>
      <c r="BB378" s="186"/>
      <c r="BC378" s="186"/>
      <c r="BD378" s="186"/>
      <c r="BE378" s="186"/>
      <c r="BF378"/>
      <c r="BG378"/>
      <c r="BH378"/>
      <c r="BI378"/>
      <c r="BJ378"/>
      <c r="BK378"/>
    </row>
    <row r="379" spans="31:63" s="19" customFormat="1" ht="15">
      <c r="AE379" s="18"/>
      <c r="AF379" s="18"/>
      <c r="AG379" s="18"/>
      <c r="AH379" s="18"/>
      <c r="AI379" s="18"/>
      <c r="AK379" s="18"/>
      <c r="AL379" s="18"/>
      <c r="AM379" s="18"/>
      <c r="AN379" s="18"/>
      <c r="AO379" s="18"/>
      <c r="AP379" s="18"/>
      <c r="AQ379" s="186"/>
      <c r="AR379" s="186"/>
      <c r="AS379" s="186"/>
      <c r="AT379" s="186"/>
      <c r="AU379" s="186"/>
      <c r="AV379" s="186"/>
      <c r="AW379" s="186"/>
      <c r="AX379" s="186"/>
      <c r="AY379" s="186"/>
      <c r="AZ379" s="186"/>
      <c r="BA379" s="186"/>
      <c r="BB379" s="186"/>
      <c r="BC379" s="186"/>
      <c r="BD379" s="186"/>
      <c r="BE379" s="186"/>
      <c r="BF379"/>
      <c r="BG379"/>
      <c r="BH379"/>
      <c r="BI379"/>
      <c r="BJ379"/>
      <c r="BK379"/>
    </row>
    <row r="380" spans="31:63" s="19" customFormat="1" ht="15">
      <c r="AE380" s="18"/>
      <c r="AF380" s="18"/>
      <c r="AG380" s="18"/>
      <c r="AH380" s="18"/>
      <c r="AI380" s="18"/>
      <c r="AK380" s="18"/>
      <c r="AL380" s="18"/>
      <c r="AM380" s="18"/>
      <c r="AN380" s="18"/>
      <c r="AO380" s="18"/>
      <c r="AP380" s="18"/>
      <c r="AQ380" s="186"/>
      <c r="AR380" s="186"/>
      <c r="AS380" s="186"/>
      <c r="AT380" s="186"/>
      <c r="AU380" s="186"/>
      <c r="AV380" s="186"/>
      <c r="AW380" s="186"/>
      <c r="AX380" s="186"/>
      <c r="AY380" s="186"/>
      <c r="AZ380" s="186"/>
      <c r="BA380" s="186"/>
      <c r="BB380" s="186"/>
      <c r="BC380" s="186"/>
      <c r="BD380" s="186"/>
      <c r="BE380" s="186"/>
      <c r="BF380"/>
      <c r="BG380"/>
      <c r="BH380"/>
      <c r="BI380"/>
      <c r="BJ380"/>
      <c r="BK380"/>
    </row>
    <row r="381" spans="31:63" s="19" customFormat="1" ht="15">
      <c r="AE381" s="18"/>
      <c r="AF381" s="18"/>
      <c r="AG381" s="18"/>
      <c r="AH381" s="18"/>
      <c r="AI381" s="18"/>
      <c r="AK381" s="18"/>
      <c r="AL381" s="18"/>
      <c r="AM381" s="18"/>
      <c r="AN381" s="18"/>
      <c r="AO381" s="18"/>
      <c r="AP381" s="18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/>
      <c r="BG381"/>
      <c r="BH381"/>
      <c r="BI381"/>
      <c r="BJ381"/>
      <c r="BK381"/>
    </row>
    <row r="382" spans="31:63" s="19" customFormat="1" ht="15">
      <c r="AE382" s="18"/>
      <c r="AF382" s="18"/>
      <c r="AG382" s="18"/>
      <c r="AH382" s="18"/>
      <c r="AI382" s="18"/>
      <c r="AK382" s="18"/>
      <c r="AL382" s="18"/>
      <c r="AM382" s="18"/>
      <c r="AN382" s="18"/>
      <c r="AO382" s="18"/>
      <c r="AP382" s="18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/>
      <c r="BG382"/>
      <c r="BH382"/>
      <c r="BI382"/>
      <c r="BJ382"/>
      <c r="BK382"/>
    </row>
    <row r="383" spans="31:63" s="19" customFormat="1" ht="15">
      <c r="AE383" s="18"/>
      <c r="AF383" s="18"/>
      <c r="AG383" s="18"/>
      <c r="AH383" s="18"/>
      <c r="AI383" s="18"/>
      <c r="AK383" s="18"/>
      <c r="AL383" s="18"/>
      <c r="AM383" s="18"/>
      <c r="AN383" s="18"/>
      <c r="AO383" s="18"/>
      <c r="AP383" s="18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/>
      <c r="BG383"/>
      <c r="BH383"/>
      <c r="BI383"/>
      <c r="BJ383"/>
      <c r="BK383"/>
    </row>
    <row r="384" spans="31:63" s="19" customFormat="1" ht="15">
      <c r="AE384" s="18"/>
      <c r="AF384" s="18"/>
      <c r="AG384" s="18"/>
      <c r="AH384" s="18"/>
      <c r="AI384" s="18"/>
      <c r="AK384" s="18"/>
      <c r="AL384" s="18"/>
      <c r="AM384" s="18"/>
      <c r="AN384" s="18"/>
      <c r="AO384" s="18"/>
      <c r="AP384" s="18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/>
      <c r="BG384"/>
      <c r="BH384"/>
      <c r="BI384"/>
      <c r="BJ384"/>
      <c r="BK384"/>
    </row>
    <row r="385" spans="31:63" s="19" customFormat="1" ht="15">
      <c r="AE385" s="18"/>
      <c r="AF385" s="18"/>
      <c r="AG385" s="18"/>
      <c r="AH385" s="18"/>
      <c r="AI385" s="18"/>
      <c r="AK385" s="18"/>
      <c r="AL385" s="18"/>
      <c r="AM385" s="18"/>
      <c r="AN385" s="18"/>
      <c r="AO385" s="18"/>
      <c r="AP385" s="18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/>
      <c r="BG385"/>
      <c r="BH385"/>
      <c r="BI385"/>
      <c r="BJ385"/>
      <c r="BK385"/>
    </row>
    <row r="386" spans="31:63" s="19" customFormat="1" ht="15">
      <c r="AE386" s="18"/>
      <c r="AF386" s="18"/>
      <c r="AG386" s="18"/>
      <c r="AH386" s="18"/>
      <c r="AI386" s="18"/>
      <c r="AK386" s="18"/>
      <c r="AL386" s="18"/>
      <c r="AM386" s="18"/>
      <c r="AN386" s="18"/>
      <c r="AO386" s="18"/>
      <c r="AP386" s="18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/>
      <c r="BG386"/>
      <c r="BH386"/>
      <c r="BI386"/>
      <c r="BJ386"/>
      <c r="BK386"/>
    </row>
    <row r="387" spans="31:63" s="19" customFormat="1" ht="15">
      <c r="AE387" s="18"/>
      <c r="AF387" s="18"/>
      <c r="AG387" s="18"/>
      <c r="AH387" s="18"/>
      <c r="AI387" s="18"/>
      <c r="AK387" s="18"/>
      <c r="AL387" s="18"/>
      <c r="AM387" s="18"/>
      <c r="AN387" s="18"/>
      <c r="AO387" s="18"/>
      <c r="AP387" s="18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/>
      <c r="BG387"/>
      <c r="BH387"/>
      <c r="BI387"/>
      <c r="BJ387"/>
      <c r="BK387"/>
    </row>
    <row r="388" spans="31:63" s="19" customFormat="1" ht="15">
      <c r="AE388" s="18"/>
      <c r="AF388" s="18"/>
      <c r="AG388" s="18"/>
      <c r="AH388" s="18"/>
      <c r="AI388" s="18"/>
      <c r="AK388" s="18"/>
      <c r="AL388" s="18"/>
      <c r="AM388" s="18"/>
      <c r="AN388" s="18"/>
      <c r="AO388" s="18"/>
      <c r="AP388" s="18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/>
      <c r="BG388"/>
      <c r="BH388"/>
      <c r="BI388"/>
      <c r="BJ388"/>
      <c r="BK388"/>
    </row>
    <row r="389" spans="31:63" s="19" customFormat="1" ht="15">
      <c r="AE389" s="18"/>
      <c r="AF389" s="18"/>
      <c r="AG389" s="18"/>
      <c r="AH389" s="18"/>
      <c r="AI389" s="18"/>
      <c r="AK389" s="18"/>
      <c r="AL389" s="18"/>
      <c r="AM389" s="18"/>
      <c r="AN389" s="18"/>
      <c r="AO389" s="18"/>
      <c r="AP389" s="18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/>
      <c r="BG389"/>
      <c r="BH389"/>
      <c r="BI389"/>
      <c r="BJ389"/>
      <c r="BK389"/>
    </row>
    <row r="390" spans="31:63" s="19" customFormat="1" ht="15">
      <c r="AE390" s="18"/>
      <c r="AF390" s="18"/>
      <c r="AG390" s="18"/>
      <c r="AH390" s="18"/>
      <c r="AI390" s="18"/>
      <c r="AK390" s="18"/>
      <c r="AL390" s="18"/>
      <c r="AM390" s="18"/>
      <c r="AN390" s="18"/>
      <c r="AO390" s="18"/>
      <c r="AP390" s="18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/>
      <c r="BG390"/>
      <c r="BH390"/>
      <c r="BI390"/>
      <c r="BJ390"/>
      <c r="BK390"/>
    </row>
    <row r="391" spans="31:63" s="19" customFormat="1" ht="15">
      <c r="AE391" s="18"/>
      <c r="AF391" s="18"/>
      <c r="AG391" s="18"/>
      <c r="AH391" s="18"/>
      <c r="AI391" s="18"/>
      <c r="AK391" s="18"/>
      <c r="AL391" s="18"/>
      <c r="AM391" s="18"/>
      <c r="AN391" s="18"/>
      <c r="AO391" s="18"/>
      <c r="AP391" s="18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/>
      <c r="BG391"/>
      <c r="BH391"/>
      <c r="BI391"/>
      <c r="BJ391"/>
      <c r="BK391"/>
    </row>
    <row r="392" spans="31:63" s="19" customFormat="1" ht="15">
      <c r="AE392" s="18"/>
      <c r="AF392" s="18"/>
      <c r="AG392" s="18"/>
      <c r="AH392" s="18"/>
      <c r="AI392" s="18"/>
      <c r="AK392" s="18"/>
      <c r="AL392" s="18"/>
      <c r="AM392" s="18"/>
      <c r="AN392" s="18"/>
      <c r="AO392" s="18"/>
      <c r="AP392" s="18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/>
      <c r="BG392"/>
      <c r="BH392"/>
      <c r="BI392"/>
      <c r="BJ392"/>
      <c r="BK392"/>
    </row>
    <row r="393" spans="31:63" s="19" customFormat="1" ht="15">
      <c r="AE393" s="18"/>
      <c r="AF393" s="18"/>
      <c r="AG393" s="18"/>
      <c r="AH393" s="18"/>
      <c r="AI393" s="18"/>
      <c r="AK393" s="18"/>
      <c r="AL393" s="18"/>
      <c r="AM393" s="18"/>
      <c r="AN393" s="18"/>
      <c r="AO393" s="18"/>
      <c r="AP393" s="18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/>
      <c r="BG393"/>
      <c r="BH393"/>
      <c r="BI393"/>
      <c r="BJ393"/>
      <c r="BK393"/>
    </row>
    <row r="394" spans="31:63" s="19" customFormat="1" ht="15">
      <c r="AE394" s="18"/>
      <c r="AF394" s="18"/>
      <c r="AG394" s="18"/>
      <c r="AH394" s="18"/>
      <c r="AI394" s="18"/>
      <c r="AK394" s="18"/>
      <c r="AL394" s="18"/>
      <c r="AM394" s="18"/>
      <c r="AN394" s="18"/>
      <c r="AO394" s="18"/>
      <c r="AP394" s="18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/>
      <c r="BG394"/>
      <c r="BH394"/>
      <c r="BI394"/>
      <c r="BJ394"/>
      <c r="BK394"/>
    </row>
    <row r="395" spans="31:63" s="19" customFormat="1" ht="15">
      <c r="AE395" s="18"/>
      <c r="AF395" s="18"/>
      <c r="AG395" s="18"/>
      <c r="AH395" s="18"/>
      <c r="AI395" s="18"/>
      <c r="AK395" s="18"/>
      <c r="AL395" s="18"/>
      <c r="AM395" s="18"/>
      <c r="AN395" s="18"/>
      <c r="AO395" s="18"/>
      <c r="AP395" s="18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/>
      <c r="BG395"/>
      <c r="BH395"/>
      <c r="BI395"/>
      <c r="BJ395"/>
      <c r="BK395"/>
    </row>
    <row r="396" spans="31:63" s="19" customFormat="1" ht="15">
      <c r="AE396" s="18"/>
      <c r="AF396" s="18"/>
      <c r="AG396" s="18"/>
      <c r="AH396" s="18"/>
      <c r="AI396" s="18"/>
      <c r="AK396" s="18"/>
      <c r="AL396" s="18"/>
      <c r="AM396" s="18"/>
      <c r="AN396" s="18"/>
      <c r="AO396" s="18"/>
      <c r="AP396" s="18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/>
      <c r="BG396"/>
      <c r="BH396"/>
      <c r="BI396"/>
      <c r="BJ396"/>
      <c r="BK396"/>
    </row>
    <row r="397" spans="31:63" s="19" customFormat="1" ht="15">
      <c r="AE397" s="18"/>
      <c r="AF397" s="18"/>
      <c r="AG397" s="18"/>
      <c r="AH397" s="18"/>
      <c r="AI397" s="18"/>
      <c r="AK397" s="18"/>
      <c r="AL397" s="18"/>
      <c r="AM397" s="18"/>
      <c r="AN397" s="18"/>
      <c r="AO397" s="18"/>
      <c r="AP397" s="18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/>
      <c r="BG397"/>
      <c r="BH397"/>
      <c r="BI397"/>
      <c r="BJ397"/>
      <c r="BK397"/>
    </row>
    <row r="398" spans="31:63" s="19" customFormat="1" ht="15">
      <c r="AE398" s="18"/>
      <c r="AF398" s="18"/>
      <c r="AG398" s="18"/>
      <c r="AH398" s="18"/>
      <c r="AI398" s="18"/>
      <c r="AK398" s="18"/>
      <c r="AL398" s="18"/>
      <c r="AM398" s="18"/>
      <c r="AN398" s="18"/>
      <c r="AO398" s="18"/>
      <c r="AP398" s="18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/>
      <c r="BG398"/>
      <c r="BH398"/>
      <c r="BI398"/>
      <c r="BJ398"/>
      <c r="BK398"/>
    </row>
    <row r="399" spans="31:63" s="19" customFormat="1" ht="15">
      <c r="AE399" s="18"/>
      <c r="AF399" s="18"/>
      <c r="AG399" s="18"/>
      <c r="AH399" s="18"/>
      <c r="AI399" s="18"/>
      <c r="AK399" s="18"/>
      <c r="AL399" s="18"/>
      <c r="AM399" s="18"/>
      <c r="AN399" s="18"/>
      <c r="AO399" s="18"/>
      <c r="AP399" s="18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/>
      <c r="BG399"/>
      <c r="BH399"/>
      <c r="BI399"/>
      <c r="BJ399"/>
      <c r="BK399"/>
    </row>
    <row r="400" spans="31:63" s="19" customFormat="1" ht="15">
      <c r="AE400" s="18"/>
      <c r="AF400" s="18"/>
      <c r="AG400" s="18"/>
      <c r="AH400" s="18"/>
      <c r="AI400" s="18"/>
      <c r="AK400" s="18"/>
      <c r="AL400" s="18"/>
      <c r="AM400" s="18"/>
      <c r="AN400" s="18"/>
      <c r="AO400" s="18"/>
      <c r="AP400" s="18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/>
      <c r="BG400"/>
      <c r="BH400"/>
      <c r="BI400"/>
      <c r="BJ400"/>
      <c r="BK400"/>
    </row>
    <row r="401" spans="31:63" s="19" customFormat="1" ht="15">
      <c r="AE401" s="18"/>
      <c r="AF401" s="18"/>
      <c r="AG401" s="18"/>
      <c r="AH401" s="18"/>
      <c r="AI401" s="18"/>
      <c r="AK401" s="18"/>
      <c r="AL401" s="18"/>
      <c r="AM401" s="18"/>
      <c r="AN401" s="18"/>
      <c r="AO401" s="18"/>
      <c r="AP401" s="18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/>
      <c r="BG401"/>
      <c r="BH401"/>
      <c r="BI401"/>
      <c r="BJ401"/>
      <c r="BK401"/>
    </row>
    <row r="402" spans="31:63" s="19" customFormat="1" ht="15">
      <c r="AE402" s="18"/>
      <c r="AF402" s="18"/>
      <c r="AG402" s="18"/>
      <c r="AH402" s="18"/>
      <c r="AI402" s="18"/>
      <c r="AK402" s="18"/>
      <c r="AL402" s="18"/>
      <c r="AM402" s="18"/>
      <c r="AN402" s="18"/>
      <c r="AO402" s="18"/>
      <c r="AP402" s="18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/>
      <c r="BG402"/>
      <c r="BH402"/>
      <c r="BI402"/>
      <c r="BJ402"/>
      <c r="BK402"/>
    </row>
    <row r="403" spans="31:63" s="19" customFormat="1" ht="15">
      <c r="AE403" s="18"/>
      <c r="AF403" s="18"/>
      <c r="AG403" s="18"/>
      <c r="AH403" s="18"/>
      <c r="AI403" s="18"/>
      <c r="AK403" s="18"/>
      <c r="AL403" s="18"/>
      <c r="AM403" s="18"/>
      <c r="AN403" s="18"/>
      <c r="AO403" s="18"/>
      <c r="AP403" s="18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  <c r="BA403" s="186"/>
      <c r="BB403" s="186"/>
      <c r="BC403" s="186"/>
      <c r="BD403" s="186"/>
      <c r="BE403" s="186"/>
      <c r="BF403"/>
      <c r="BG403"/>
      <c r="BH403"/>
      <c r="BI403"/>
      <c r="BJ403"/>
      <c r="BK403"/>
    </row>
    <row r="404" spans="31:63" s="19" customFormat="1" ht="15">
      <c r="AE404" s="18"/>
      <c r="AF404" s="18"/>
      <c r="AG404" s="18"/>
      <c r="AH404" s="18"/>
      <c r="AI404" s="18"/>
      <c r="AK404" s="18"/>
      <c r="AL404" s="18"/>
      <c r="AM404" s="18"/>
      <c r="AN404" s="18"/>
      <c r="AO404" s="18"/>
      <c r="AP404" s="18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/>
      <c r="BG404"/>
      <c r="BH404"/>
      <c r="BI404"/>
      <c r="BJ404"/>
      <c r="BK404"/>
    </row>
    <row r="405" spans="31:63" s="19" customFormat="1" ht="15">
      <c r="AE405" s="18"/>
      <c r="AF405" s="18"/>
      <c r="AG405" s="18"/>
      <c r="AH405" s="18"/>
      <c r="AI405" s="18"/>
      <c r="AK405" s="18"/>
      <c r="AL405" s="18"/>
      <c r="AM405" s="18"/>
      <c r="AN405" s="18"/>
      <c r="AO405" s="18"/>
      <c r="AP405" s="18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/>
      <c r="BG405"/>
      <c r="BH405"/>
      <c r="BI405"/>
      <c r="BJ405"/>
      <c r="BK405"/>
    </row>
    <row r="406" spans="31:63" s="19" customFormat="1" ht="15">
      <c r="AE406" s="18"/>
      <c r="AF406" s="18"/>
      <c r="AG406" s="18"/>
      <c r="AH406" s="18"/>
      <c r="AI406" s="18"/>
      <c r="AK406" s="18"/>
      <c r="AL406" s="18"/>
      <c r="AM406" s="18"/>
      <c r="AN406" s="18"/>
      <c r="AO406" s="18"/>
      <c r="AP406" s="18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/>
      <c r="BG406"/>
      <c r="BH406"/>
      <c r="BI406"/>
      <c r="BJ406"/>
      <c r="BK406"/>
    </row>
    <row r="407" spans="31:63" s="19" customFormat="1" ht="15">
      <c r="AE407" s="18"/>
      <c r="AF407" s="18"/>
      <c r="AG407" s="18"/>
      <c r="AH407" s="18"/>
      <c r="AI407" s="18"/>
      <c r="AK407" s="18"/>
      <c r="AL407" s="18"/>
      <c r="AM407" s="18"/>
      <c r="AN407" s="18"/>
      <c r="AO407" s="18"/>
      <c r="AP407" s="18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  <c r="BA407" s="186"/>
      <c r="BB407" s="186"/>
      <c r="BC407" s="186"/>
      <c r="BD407" s="186"/>
      <c r="BE407" s="186"/>
      <c r="BF407"/>
      <c r="BG407"/>
      <c r="BH407"/>
      <c r="BI407"/>
      <c r="BJ407"/>
      <c r="BK407"/>
    </row>
    <row r="408" spans="31:63" s="19" customFormat="1" ht="15">
      <c r="AE408" s="18"/>
      <c r="AF408" s="18"/>
      <c r="AG408" s="18"/>
      <c r="AH408" s="18"/>
      <c r="AI408" s="18"/>
      <c r="AK408" s="18"/>
      <c r="AL408" s="18"/>
      <c r="AM408" s="18"/>
      <c r="AN408" s="18"/>
      <c r="AO408" s="18"/>
      <c r="AP408" s="18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  <c r="BA408" s="186"/>
      <c r="BB408" s="186"/>
      <c r="BC408" s="186"/>
      <c r="BD408" s="186"/>
      <c r="BE408" s="186"/>
      <c r="BF408"/>
      <c r="BG408"/>
      <c r="BH408"/>
      <c r="BI408"/>
      <c r="BJ408"/>
      <c r="BK408"/>
    </row>
    <row r="409" spans="31:63" s="19" customFormat="1" ht="15">
      <c r="AE409" s="18"/>
      <c r="AF409" s="18"/>
      <c r="AG409" s="18"/>
      <c r="AH409" s="18"/>
      <c r="AI409" s="18"/>
      <c r="AK409" s="18"/>
      <c r="AL409" s="18"/>
      <c r="AM409" s="18"/>
      <c r="AN409" s="18"/>
      <c r="AO409" s="18"/>
      <c r="AP409" s="18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/>
      <c r="BG409"/>
      <c r="BH409"/>
      <c r="BI409"/>
      <c r="BJ409"/>
      <c r="BK409"/>
    </row>
    <row r="410" spans="31:63" s="19" customFormat="1" ht="15">
      <c r="AE410" s="18"/>
      <c r="AF410" s="18"/>
      <c r="AG410" s="18"/>
      <c r="AH410" s="18"/>
      <c r="AI410" s="18"/>
      <c r="AK410" s="18"/>
      <c r="AL410" s="18"/>
      <c r="AM410" s="18"/>
      <c r="AN410" s="18"/>
      <c r="AO410" s="18"/>
      <c r="AP410" s="18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/>
      <c r="BG410"/>
      <c r="BH410"/>
      <c r="BI410"/>
      <c r="BJ410"/>
      <c r="BK410"/>
    </row>
    <row r="411" spans="31:63" s="19" customFormat="1" ht="15">
      <c r="AE411" s="18"/>
      <c r="AF411" s="18"/>
      <c r="AG411" s="18"/>
      <c r="AH411" s="18"/>
      <c r="AI411" s="18"/>
      <c r="AK411" s="18"/>
      <c r="AL411" s="18"/>
      <c r="AM411" s="18"/>
      <c r="AN411" s="18"/>
      <c r="AO411" s="18"/>
      <c r="AP411" s="18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  <c r="BA411" s="186"/>
      <c r="BB411" s="186"/>
      <c r="BC411" s="186"/>
      <c r="BD411" s="186"/>
      <c r="BE411" s="186"/>
      <c r="BF411"/>
      <c r="BG411"/>
      <c r="BH411"/>
      <c r="BI411"/>
      <c r="BJ411"/>
      <c r="BK411"/>
    </row>
    <row r="412" spans="31:63" s="19" customFormat="1" ht="15">
      <c r="AE412" s="18"/>
      <c r="AF412" s="18"/>
      <c r="AG412" s="18"/>
      <c r="AH412" s="18"/>
      <c r="AI412" s="18"/>
      <c r="AK412" s="18"/>
      <c r="AL412" s="18"/>
      <c r="AM412" s="18"/>
      <c r="AN412" s="18"/>
      <c r="AO412" s="18"/>
      <c r="AP412" s="18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/>
      <c r="BG412"/>
      <c r="BH412"/>
      <c r="BI412"/>
      <c r="BJ412"/>
      <c r="BK412"/>
    </row>
    <row r="413" spans="31:63" s="19" customFormat="1" ht="15">
      <c r="AE413" s="18"/>
      <c r="AF413" s="18"/>
      <c r="AG413" s="18"/>
      <c r="AH413" s="18"/>
      <c r="AI413" s="18"/>
      <c r="AK413" s="18"/>
      <c r="AL413" s="18"/>
      <c r="AM413" s="18"/>
      <c r="AN413" s="18"/>
      <c r="AO413" s="18"/>
      <c r="AP413" s="18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186"/>
      <c r="BD413" s="186"/>
      <c r="BE413" s="186"/>
      <c r="BF413"/>
      <c r="BG413"/>
      <c r="BH413"/>
      <c r="BI413"/>
      <c r="BJ413"/>
      <c r="BK413"/>
    </row>
    <row r="414" spans="31:63" s="19" customFormat="1" ht="15">
      <c r="AE414" s="18"/>
      <c r="AF414" s="18"/>
      <c r="AG414" s="18"/>
      <c r="AH414" s="18"/>
      <c r="AI414" s="18"/>
      <c r="AK414" s="18"/>
      <c r="AL414" s="18"/>
      <c r="AM414" s="18"/>
      <c r="AN414" s="18"/>
      <c r="AO414" s="18"/>
      <c r="AP414" s="18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186"/>
      <c r="BC414" s="186"/>
      <c r="BD414" s="186"/>
      <c r="BE414" s="186"/>
      <c r="BF414"/>
      <c r="BG414"/>
      <c r="BH414"/>
      <c r="BI414"/>
      <c r="BJ414"/>
      <c r="BK414"/>
    </row>
    <row r="415" spans="31:63" s="19" customFormat="1" ht="15">
      <c r="AE415" s="18"/>
      <c r="AF415" s="18"/>
      <c r="AG415" s="18"/>
      <c r="AH415" s="18"/>
      <c r="AI415" s="18"/>
      <c r="AK415" s="18"/>
      <c r="AL415" s="18"/>
      <c r="AM415" s="18"/>
      <c r="AN415" s="18"/>
      <c r="AO415" s="18"/>
      <c r="AP415" s="18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  <c r="BA415" s="186"/>
      <c r="BB415" s="186"/>
      <c r="BC415" s="186"/>
      <c r="BD415" s="186"/>
      <c r="BE415" s="186"/>
      <c r="BF415"/>
      <c r="BG415"/>
      <c r="BH415"/>
      <c r="BI415"/>
      <c r="BJ415"/>
      <c r="BK415"/>
    </row>
    <row r="416" spans="31:63" s="19" customFormat="1" ht="15">
      <c r="AE416" s="18"/>
      <c r="AF416" s="18"/>
      <c r="AG416" s="18"/>
      <c r="AH416" s="18"/>
      <c r="AI416" s="18"/>
      <c r="AK416" s="18"/>
      <c r="AL416" s="18"/>
      <c r="AM416" s="18"/>
      <c r="AN416" s="18"/>
      <c r="AO416" s="18"/>
      <c r="AP416" s="18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  <c r="BA416" s="186"/>
      <c r="BB416" s="186"/>
      <c r="BC416" s="186"/>
      <c r="BD416" s="186"/>
      <c r="BE416" s="186"/>
      <c r="BF416"/>
      <c r="BG416"/>
      <c r="BH416"/>
      <c r="BI416"/>
      <c r="BJ416"/>
      <c r="BK416"/>
    </row>
    <row r="417" spans="31:63" s="19" customFormat="1" ht="15">
      <c r="AE417" s="18"/>
      <c r="AF417" s="18"/>
      <c r="AG417" s="18"/>
      <c r="AH417" s="18"/>
      <c r="AI417" s="18"/>
      <c r="AK417" s="18"/>
      <c r="AL417" s="18"/>
      <c r="AM417" s="18"/>
      <c r="AN417" s="18"/>
      <c r="AO417" s="18"/>
      <c r="AP417" s="18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  <c r="BA417" s="186"/>
      <c r="BB417" s="186"/>
      <c r="BC417" s="186"/>
      <c r="BD417" s="186"/>
      <c r="BE417" s="186"/>
      <c r="BF417"/>
      <c r="BG417"/>
      <c r="BH417"/>
      <c r="BI417"/>
      <c r="BJ417"/>
      <c r="BK417"/>
    </row>
    <row r="418" spans="31:63" s="19" customFormat="1" ht="15">
      <c r="AE418" s="18"/>
      <c r="AF418" s="18"/>
      <c r="AG418" s="18"/>
      <c r="AH418" s="18"/>
      <c r="AI418" s="18"/>
      <c r="AK418" s="18"/>
      <c r="AL418" s="18"/>
      <c r="AM418" s="18"/>
      <c r="AN418" s="18"/>
      <c r="AO418" s="18"/>
      <c r="AP418" s="18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  <c r="BA418" s="186"/>
      <c r="BB418" s="186"/>
      <c r="BC418" s="186"/>
      <c r="BD418" s="186"/>
      <c r="BE418" s="186"/>
      <c r="BF418"/>
      <c r="BG418"/>
      <c r="BH418"/>
      <c r="BI418"/>
      <c r="BJ418"/>
      <c r="BK418"/>
    </row>
    <row r="419" spans="31:63" s="19" customFormat="1" ht="15">
      <c r="AE419" s="18"/>
      <c r="AF419" s="18"/>
      <c r="AG419" s="18"/>
      <c r="AH419" s="18"/>
      <c r="AI419" s="18"/>
      <c r="AK419" s="18"/>
      <c r="AL419" s="18"/>
      <c r="AM419" s="18"/>
      <c r="AN419" s="18"/>
      <c r="AO419" s="18"/>
      <c r="AP419" s="18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6"/>
      <c r="BD419" s="186"/>
      <c r="BE419" s="186"/>
      <c r="BF419"/>
      <c r="BG419"/>
      <c r="BH419"/>
      <c r="BI419"/>
      <c r="BJ419"/>
      <c r="BK419"/>
    </row>
    <row r="420" spans="31:63" s="19" customFormat="1" ht="15">
      <c r="AE420" s="18"/>
      <c r="AF420" s="18"/>
      <c r="AG420" s="18"/>
      <c r="AH420" s="18"/>
      <c r="AI420" s="18"/>
      <c r="AK420" s="18"/>
      <c r="AL420" s="18"/>
      <c r="AM420" s="18"/>
      <c r="AN420" s="18"/>
      <c r="AO420" s="18"/>
      <c r="AP420" s="18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86"/>
      <c r="BC420" s="186"/>
      <c r="BD420" s="186"/>
      <c r="BE420" s="186"/>
      <c r="BF420"/>
      <c r="BG420"/>
      <c r="BH420"/>
      <c r="BI420"/>
      <c r="BJ420"/>
      <c r="BK420"/>
    </row>
    <row r="421" spans="31:63" s="19" customFormat="1" ht="15">
      <c r="AE421" s="18"/>
      <c r="AF421" s="18"/>
      <c r="AG421" s="18"/>
      <c r="AH421" s="18"/>
      <c r="AI421" s="18"/>
      <c r="AK421" s="18"/>
      <c r="AL421" s="18"/>
      <c r="AM421" s="18"/>
      <c r="AN421" s="18"/>
      <c r="AO421" s="18"/>
      <c r="AP421" s="18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  <c r="BA421" s="186"/>
      <c r="BB421" s="186"/>
      <c r="BC421" s="186"/>
      <c r="BD421" s="186"/>
      <c r="BE421" s="186"/>
      <c r="BF421"/>
      <c r="BG421"/>
      <c r="BH421"/>
      <c r="BI421"/>
      <c r="BJ421"/>
      <c r="BK421"/>
    </row>
    <row r="422" spans="31:63" s="19" customFormat="1" ht="15">
      <c r="AE422" s="18"/>
      <c r="AF422" s="18"/>
      <c r="AG422" s="18"/>
      <c r="AH422" s="18"/>
      <c r="AI422" s="18"/>
      <c r="AK422" s="18"/>
      <c r="AL422" s="18"/>
      <c r="AM422" s="18"/>
      <c r="AN422" s="18"/>
      <c r="AO422" s="18"/>
      <c r="AP422" s="18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/>
      <c r="BG422"/>
      <c r="BH422"/>
      <c r="BI422"/>
      <c r="BJ422"/>
      <c r="BK422"/>
    </row>
    <row r="423" spans="31:63" s="19" customFormat="1" ht="15">
      <c r="AE423" s="18"/>
      <c r="AF423" s="18"/>
      <c r="AG423" s="18"/>
      <c r="AH423" s="18"/>
      <c r="AI423" s="18"/>
      <c r="AK423" s="18"/>
      <c r="AL423" s="18"/>
      <c r="AM423" s="18"/>
      <c r="AN423" s="18"/>
      <c r="AO423" s="18"/>
      <c r="AP423" s="18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  <c r="BA423" s="186"/>
      <c r="BB423" s="186"/>
      <c r="BC423" s="186"/>
      <c r="BD423" s="186"/>
      <c r="BE423" s="186"/>
      <c r="BF423"/>
      <c r="BG423"/>
      <c r="BH423"/>
      <c r="BI423"/>
      <c r="BJ423"/>
      <c r="BK423"/>
    </row>
    <row r="424" spans="31:63" s="19" customFormat="1" ht="15">
      <c r="AE424" s="18"/>
      <c r="AF424" s="18"/>
      <c r="AG424" s="18"/>
      <c r="AH424" s="18"/>
      <c r="AI424" s="18"/>
      <c r="AK424" s="18"/>
      <c r="AL424" s="18"/>
      <c r="AM424" s="18"/>
      <c r="AN424" s="18"/>
      <c r="AO424" s="18"/>
      <c r="AP424" s="18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  <c r="BA424" s="186"/>
      <c r="BB424" s="186"/>
      <c r="BC424" s="186"/>
      <c r="BD424" s="186"/>
      <c r="BE424" s="186"/>
      <c r="BF424"/>
      <c r="BG424"/>
      <c r="BH424"/>
      <c r="BI424"/>
      <c r="BJ424"/>
      <c r="BK424"/>
    </row>
  </sheetData>
  <sheetProtection/>
  <mergeCells count="14">
    <mergeCell ref="AR8:AW8"/>
    <mergeCell ref="AY8:BD8"/>
    <mergeCell ref="BM8:BR8"/>
    <mergeCell ref="BF8:BK8"/>
    <mergeCell ref="W8:AB8"/>
    <mergeCell ref="AD8:AI8"/>
    <mergeCell ref="I8:N8"/>
    <mergeCell ref="AK8:AP8"/>
    <mergeCell ref="C4:D4"/>
    <mergeCell ref="C5:D5"/>
    <mergeCell ref="C6:D6"/>
    <mergeCell ref="B2:AP2"/>
    <mergeCell ref="B8:G8"/>
    <mergeCell ref="P8:U8"/>
  </mergeCells>
  <conditionalFormatting sqref="AP10:AQ10 AX10 BE10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PageLayoutView="0" workbookViewId="0" topLeftCell="A4">
      <selection activeCell="X19" sqref="X19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5.00390625" style="0" bestFit="1" customWidth="1"/>
    <col min="6" max="6" width="12.140625" style="7" customWidth="1"/>
    <col min="7" max="7" width="11.421875" style="7" customWidth="1"/>
    <col min="8" max="8" width="2.7109375" style="7" customWidth="1"/>
    <col min="9" max="9" width="7.8515625" style="0" customWidth="1"/>
    <col min="10" max="10" width="17.140625" style="0" bestFit="1" customWidth="1"/>
    <col min="13" max="13" width="12.140625" style="7" customWidth="1"/>
    <col min="14" max="14" width="11.421875" style="7" customWidth="1"/>
    <col min="15" max="15" width="2.421875" style="0" customWidth="1"/>
    <col min="16" max="16" width="7.00390625" style="0" customWidth="1"/>
    <col min="17" max="17" width="14.00390625" style="0" bestFit="1" customWidth="1"/>
    <col min="20" max="20" width="12.00390625" style="7" customWidth="1"/>
    <col min="21" max="21" width="11.421875" style="7" customWidth="1"/>
    <col min="22" max="22" width="2.421875" style="0" customWidth="1"/>
    <col min="23" max="23" width="8.57421875" style="0" customWidth="1"/>
    <col min="24" max="24" width="13.57421875" style="0" bestFit="1" customWidth="1"/>
    <col min="27" max="27" width="13.57421875" style="0" customWidth="1"/>
  </cols>
  <sheetData>
    <row r="1" spans="2:28" ht="28.5" customHeight="1">
      <c r="B1" s="448" t="s">
        <v>115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</row>
    <row r="2" spans="2:28" ht="15" customHeight="1">
      <c r="B2" s="449" t="s">
        <v>118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</row>
    <row r="3" ht="7.5" customHeight="1"/>
    <row r="4" spans="2:28" ht="26.25">
      <c r="B4" s="450" t="s">
        <v>120</v>
      </c>
      <c r="C4" s="450"/>
      <c r="D4" s="450"/>
      <c r="E4" s="450"/>
      <c r="F4" s="450"/>
      <c r="G4" s="450"/>
      <c r="H4" s="13"/>
      <c r="I4" s="450" t="s">
        <v>122</v>
      </c>
      <c r="J4" s="450"/>
      <c r="K4" s="450"/>
      <c r="L4" s="450"/>
      <c r="M4" s="450"/>
      <c r="N4" s="450"/>
      <c r="P4" s="450" t="s">
        <v>125</v>
      </c>
      <c r="Q4" s="450"/>
      <c r="R4" s="450"/>
      <c r="S4" s="450"/>
      <c r="T4" s="450"/>
      <c r="U4" s="450"/>
      <c r="W4" s="450" t="s">
        <v>126</v>
      </c>
      <c r="X4" s="450"/>
      <c r="Y4" s="450"/>
      <c r="Z4" s="450"/>
      <c r="AA4" s="450"/>
      <c r="AB4" s="450"/>
    </row>
    <row r="5" spans="2:28" ht="26.25">
      <c r="B5" s="450"/>
      <c r="C5" s="450"/>
      <c r="D5" s="450"/>
      <c r="E5" s="450"/>
      <c r="F5" s="450"/>
      <c r="G5" s="450"/>
      <c r="H5" s="13"/>
      <c r="I5" s="450"/>
      <c r="J5" s="450"/>
      <c r="K5" s="450"/>
      <c r="L5" s="450"/>
      <c r="M5" s="450"/>
      <c r="N5" s="450"/>
      <c r="P5" s="450"/>
      <c r="Q5" s="450"/>
      <c r="R5" s="450"/>
      <c r="S5" s="450"/>
      <c r="T5" s="450"/>
      <c r="U5" s="450"/>
      <c r="W5" s="450"/>
      <c r="X5" s="450"/>
      <c r="Y5" s="450"/>
      <c r="Z5" s="450"/>
      <c r="AA5" s="450"/>
      <c r="AB5" s="450"/>
    </row>
    <row r="6" spans="2:28" ht="15">
      <c r="B6" s="451" t="s">
        <v>121</v>
      </c>
      <c r="C6" s="451"/>
      <c r="D6" s="451"/>
      <c r="E6" s="451"/>
      <c r="F6" s="451"/>
      <c r="G6" s="451"/>
      <c r="H6" s="12"/>
      <c r="I6" s="451" t="s">
        <v>123</v>
      </c>
      <c r="J6" s="451"/>
      <c r="K6" s="451"/>
      <c r="L6" s="451"/>
      <c r="M6" s="451"/>
      <c r="N6" s="451"/>
      <c r="P6" s="451" t="s">
        <v>124</v>
      </c>
      <c r="Q6" s="451"/>
      <c r="R6" s="451"/>
      <c r="S6" s="451"/>
      <c r="T6" s="451"/>
      <c r="U6" s="451"/>
      <c r="W6" s="451" t="s">
        <v>127</v>
      </c>
      <c r="X6" s="451"/>
      <c r="Y6" s="451"/>
      <c r="Z6" s="451"/>
      <c r="AA6" s="451"/>
      <c r="AB6" s="451"/>
    </row>
    <row r="7" spans="2:28" s="19" customFormat="1" ht="7.5" customHeight="1" thickBo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P7" s="23"/>
      <c r="Q7" s="23"/>
      <c r="R7" s="23"/>
      <c r="S7" s="23"/>
      <c r="T7" s="23"/>
      <c r="U7" s="23"/>
      <c r="W7" s="23"/>
      <c r="X7" s="23"/>
      <c r="Y7" s="23"/>
      <c r="Z7" s="23"/>
      <c r="AA7" s="23"/>
      <c r="AB7" s="23"/>
    </row>
    <row r="8" spans="2:26" s="19" customFormat="1" ht="15.75" thickBot="1">
      <c r="B8" s="23"/>
      <c r="C8" s="444" t="s">
        <v>142</v>
      </c>
      <c r="D8" s="445"/>
      <c r="E8" s="111">
        <v>49</v>
      </c>
      <c r="F8" s="23"/>
      <c r="G8" s="23"/>
      <c r="H8" s="23"/>
      <c r="I8" s="23"/>
      <c r="J8" s="444" t="s">
        <v>142</v>
      </c>
      <c r="K8" s="445"/>
      <c r="L8" s="111">
        <v>29</v>
      </c>
      <c r="N8" s="23"/>
      <c r="O8" s="23"/>
      <c r="P8" s="23"/>
      <c r="Q8" s="444" t="s">
        <v>142</v>
      </c>
      <c r="R8" s="445"/>
      <c r="S8" s="111">
        <v>7</v>
      </c>
      <c r="U8" s="23"/>
      <c r="V8" s="23"/>
      <c r="W8" s="23"/>
      <c r="X8" s="444" t="s">
        <v>142</v>
      </c>
      <c r="Y8" s="445"/>
      <c r="Z8" s="111">
        <v>1</v>
      </c>
    </row>
    <row r="9" spans="2:26" s="19" customFormat="1" ht="15.75" thickBot="1">
      <c r="B9" s="23"/>
      <c r="C9" s="438" t="s">
        <v>140</v>
      </c>
      <c r="D9" s="439"/>
      <c r="E9" s="109">
        <v>0</v>
      </c>
      <c r="F9" s="23"/>
      <c r="G9" s="23"/>
      <c r="H9" s="23"/>
      <c r="I9" s="23"/>
      <c r="J9" s="438" t="s">
        <v>140</v>
      </c>
      <c r="K9" s="439"/>
      <c r="L9" s="109">
        <v>1</v>
      </c>
      <c r="N9" s="23"/>
      <c r="O9" s="23"/>
      <c r="P9" s="23"/>
      <c r="Q9" s="438" t="s">
        <v>140</v>
      </c>
      <c r="R9" s="439"/>
      <c r="S9" s="109">
        <v>2</v>
      </c>
      <c r="U9" s="23"/>
      <c r="V9" s="23"/>
      <c r="W9" s="23"/>
      <c r="X9" s="438" t="s">
        <v>140</v>
      </c>
      <c r="Y9" s="439"/>
      <c r="Z9" s="109">
        <v>1</v>
      </c>
    </row>
    <row r="10" spans="2:26" s="19" customFormat="1" ht="15.75" thickBot="1">
      <c r="B10" s="23"/>
      <c r="C10" s="440" t="s">
        <v>141</v>
      </c>
      <c r="D10" s="441"/>
      <c r="E10" s="110">
        <v>0</v>
      </c>
      <c r="F10" s="23"/>
      <c r="G10" s="23"/>
      <c r="H10" s="23"/>
      <c r="I10" s="23"/>
      <c r="J10" s="440" t="s">
        <v>141</v>
      </c>
      <c r="K10" s="441"/>
      <c r="L10" s="110">
        <v>0</v>
      </c>
      <c r="N10" s="23"/>
      <c r="O10" s="23"/>
      <c r="P10" s="23"/>
      <c r="Q10" s="440" t="s">
        <v>141</v>
      </c>
      <c r="R10" s="441"/>
      <c r="S10" s="110">
        <v>1</v>
      </c>
      <c r="U10" s="23"/>
      <c r="V10" s="23"/>
      <c r="W10" s="23"/>
      <c r="X10" s="440" t="s">
        <v>141</v>
      </c>
      <c r="Y10" s="441"/>
      <c r="Z10" s="110">
        <v>0</v>
      </c>
    </row>
    <row r="11" spans="2:26" s="19" customFormat="1" ht="15.75" thickBot="1">
      <c r="B11" s="23"/>
      <c r="C11" s="446" t="s">
        <v>143</v>
      </c>
      <c r="D11" s="447"/>
      <c r="E11" s="24">
        <f>SUM(E8:E10)</f>
        <v>49</v>
      </c>
      <c r="F11" s="23"/>
      <c r="G11" s="23"/>
      <c r="H11" s="23"/>
      <c r="I11" s="23"/>
      <c r="J11" s="446" t="s">
        <v>143</v>
      </c>
      <c r="K11" s="447"/>
      <c r="L11" s="24">
        <f>SUM(L8:L10)</f>
        <v>30</v>
      </c>
      <c r="N11" s="23"/>
      <c r="O11" s="23"/>
      <c r="P11" s="23"/>
      <c r="Q11" s="446" t="s">
        <v>143</v>
      </c>
      <c r="R11" s="447"/>
      <c r="S11" s="24">
        <f>SUM(S8:S10)</f>
        <v>10</v>
      </c>
      <c r="U11" s="23"/>
      <c r="V11" s="23"/>
      <c r="W11" s="23"/>
      <c r="X11" s="446" t="s">
        <v>143</v>
      </c>
      <c r="Y11" s="447"/>
      <c r="Z11" s="24">
        <f>SUM(Z8:Z10)</f>
        <v>2</v>
      </c>
    </row>
    <row r="12" spans="2:28" ht="8.25" customHeight="1" thickBo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P12" s="12"/>
      <c r="Q12" s="12"/>
      <c r="R12" s="12"/>
      <c r="S12" s="12"/>
      <c r="T12" s="12"/>
      <c r="U12" s="12"/>
      <c r="W12" s="12"/>
      <c r="X12" s="12"/>
      <c r="Y12" s="12"/>
      <c r="Z12" s="12"/>
      <c r="AA12" s="12"/>
      <c r="AB12" s="12"/>
    </row>
    <row r="13" spans="2:28" ht="39" thickBot="1">
      <c r="B13" s="219" t="s">
        <v>117</v>
      </c>
      <c r="C13" s="219" t="s">
        <v>116</v>
      </c>
      <c r="D13" s="219" t="s">
        <v>55</v>
      </c>
      <c r="E13" s="219" t="s">
        <v>75</v>
      </c>
      <c r="F13" s="219" t="s">
        <v>5</v>
      </c>
      <c r="G13" s="219" t="s">
        <v>21</v>
      </c>
      <c r="H13" s="14"/>
      <c r="I13" s="224" t="s">
        <v>117</v>
      </c>
      <c r="J13" s="224" t="s">
        <v>116</v>
      </c>
      <c r="K13" s="224" t="s">
        <v>55</v>
      </c>
      <c r="L13" s="224" t="s">
        <v>75</v>
      </c>
      <c r="M13" s="224" t="s">
        <v>5</v>
      </c>
      <c r="N13" s="224" t="s">
        <v>21</v>
      </c>
      <c r="P13" s="219" t="s">
        <v>117</v>
      </c>
      <c r="Q13" s="219" t="s">
        <v>116</v>
      </c>
      <c r="R13" s="219" t="s">
        <v>55</v>
      </c>
      <c r="S13" s="219" t="s">
        <v>75</v>
      </c>
      <c r="T13" s="219" t="s">
        <v>5</v>
      </c>
      <c r="U13" s="219" t="s">
        <v>21</v>
      </c>
      <c r="W13" s="219" t="s">
        <v>117</v>
      </c>
      <c r="X13" s="219" t="s">
        <v>116</v>
      </c>
      <c r="Y13" s="219" t="s">
        <v>55</v>
      </c>
      <c r="Z13" s="219" t="s">
        <v>75</v>
      </c>
      <c r="AA13" s="219" t="s">
        <v>5</v>
      </c>
      <c r="AB13" s="219" t="s">
        <v>21</v>
      </c>
    </row>
    <row r="14" spans="2:28" ht="15.75" thickBot="1">
      <c r="B14" s="352">
        <v>1</v>
      </c>
      <c r="C14" s="77" t="s">
        <v>97</v>
      </c>
      <c r="D14" s="77">
        <v>400</v>
      </c>
      <c r="E14" s="77">
        <v>1316</v>
      </c>
      <c r="F14" s="78">
        <v>1</v>
      </c>
      <c r="G14" s="79">
        <v>1</v>
      </c>
      <c r="H14" s="11"/>
      <c r="I14" s="352">
        <v>1</v>
      </c>
      <c r="J14" s="77" t="s">
        <v>0</v>
      </c>
      <c r="K14" s="77">
        <v>700</v>
      </c>
      <c r="L14" s="77">
        <v>2096</v>
      </c>
      <c r="M14" s="78">
        <v>1</v>
      </c>
      <c r="N14" s="79">
        <v>1</v>
      </c>
      <c r="P14" s="352">
        <v>1</v>
      </c>
      <c r="Q14" s="77" t="s">
        <v>138</v>
      </c>
      <c r="R14" s="77">
        <v>1500</v>
      </c>
      <c r="S14" s="77">
        <v>3912</v>
      </c>
      <c r="T14" s="78">
        <v>0.9616</v>
      </c>
      <c r="U14" s="79">
        <v>0.9759086956521739</v>
      </c>
      <c r="W14" s="353">
        <v>1</v>
      </c>
      <c r="X14" s="81" t="s">
        <v>25</v>
      </c>
      <c r="Y14" s="81">
        <v>400</v>
      </c>
      <c r="Z14" s="81">
        <v>210</v>
      </c>
      <c r="AA14" s="82">
        <v>0.8382</v>
      </c>
      <c r="AB14" s="83">
        <v>0.8081</v>
      </c>
    </row>
    <row r="15" spans="2:28" ht="15.75" thickBot="1">
      <c r="B15" s="353">
        <v>1</v>
      </c>
      <c r="C15" s="81" t="s">
        <v>24</v>
      </c>
      <c r="D15" s="81">
        <v>400</v>
      </c>
      <c r="E15" s="81">
        <v>862</v>
      </c>
      <c r="F15" s="82">
        <v>1</v>
      </c>
      <c r="G15" s="83">
        <v>1</v>
      </c>
      <c r="H15" s="11"/>
      <c r="I15" s="353">
        <v>1</v>
      </c>
      <c r="J15" s="81" t="s">
        <v>13</v>
      </c>
      <c r="K15" s="81">
        <v>700</v>
      </c>
      <c r="L15" s="81">
        <v>2063</v>
      </c>
      <c r="M15" s="82">
        <v>1</v>
      </c>
      <c r="N15" s="83">
        <v>1</v>
      </c>
      <c r="P15" s="353">
        <v>2</v>
      </c>
      <c r="Q15" s="81" t="s">
        <v>30</v>
      </c>
      <c r="R15" s="81">
        <v>1500</v>
      </c>
      <c r="S15" s="81">
        <v>3563</v>
      </c>
      <c r="T15" s="82">
        <v>0.909</v>
      </c>
      <c r="U15" s="83">
        <v>0.9530987261146497</v>
      </c>
      <c r="W15" s="374">
        <v>2</v>
      </c>
      <c r="X15" s="375" t="s">
        <v>86</v>
      </c>
      <c r="Y15" s="375">
        <v>1800</v>
      </c>
      <c r="Z15" s="375">
        <v>327</v>
      </c>
      <c r="AA15" s="376">
        <v>0.8801</v>
      </c>
      <c r="AB15" s="377">
        <v>0.7646442028985507</v>
      </c>
    </row>
    <row r="16" spans="2:21" ht="15">
      <c r="B16" s="353">
        <v>1</v>
      </c>
      <c r="C16" s="81" t="s">
        <v>51</v>
      </c>
      <c r="D16" s="81">
        <v>400</v>
      </c>
      <c r="E16" s="81">
        <v>850</v>
      </c>
      <c r="F16" s="82">
        <v>1</v>
      </c>
      <c r="G16" s="83">
        <v>1</v>
      </c>
      <c r="H16" s="11"/>
      <c r="I16" s="353">
        <v>1</v>
      </c>
      <c r="J16" s="81" t="s">
        <v>78</v>
      </c>
      <c r="K16" s="81">
        <v>700</v>
      </c>
      <c r="L16" s="81">
        <v>1119</v>
      </c>
      <c r="M16" s="82">
        <v>1</v>
      </c>
      <c r="N16" s="83">
        <v>1</v>
      </c>
      <c r="P16" s="353">
        <v>3</v>
      </c>
      <c r="Q16" s="81" t="s">
        <v>11</v>
      </c>
      <c r="R16" s="81">
        <v>1500</v>
      </c>
      <c r="S16" s="81">
        <v>3344</v>
      </c>
      <c r="T16" s="82">
        <v>0.9012</v>
      </c>
      <c r="U16" s="83">
        <v>0.9468839447355883</v>
      </c>
    </row>
    <row r="17" spans="2:21" ht="15">
      <c r="B17" s="353">
        <v>1</v>
      </c>
      <c r="C17" s="81" t="s">
        <v>54</v>
      </c>
      <c r="D17" s="81">
        <v>400</v>
      </c>
      <c r="E17" s="81">
        <v>818</v>
      </c>
      <c r="F17" s="82">
        <v>1</v>
      </c>
      <c r="G17" s="83">
        <v>1</v>
      </c>
      <c r="H17" s="11"/>
      <c r="I17" s="353">
        <v>2</v>
      </c>
      <c r="J17" s="81" t="s">
        <v>14</v>
      </c>
      <c r="K17" s="81">
        <v>700</v>
      </c>
      <c r="L17" s="81">
        <v>1335</v>
      </c>
      <c r="M17" s="82">
        <v>0.9976</v>
      </c>
      <c r="N17" s="83">
        <v>0.9988</v>
      </c>
      <c r="P17" s="353">
        <v>4</v>
      </c>
      <c r="Q17" s="81" t="s">
        <v>31</v>
      </c>
      <c r="R17" s="81">
        <v>1500</v>
      </c>
      <c r="S17" s="81">
        <v>9017</v>
      </c>
      <c r="T17" s="82">
        <v>0.8338</v>
      </c>
      <c r="U17" s="83">
        <v>0.9088525888958203</v>
      </c>
    </row>
    <row r="18" spans="2:21" ht="15">
      <c r="B18" s="353">
        <v>1</v>
      </c>
      <c r="C18" s="81" t="s">
        <v>1</v>
      </c>
      <c r="D18" s="81">
        <v>400</v>
      </c>
      <c r="E18" s="81">
        <v>754</v>
      </c>
      <c r="F18" s="82">
        <v>1</v>
      </c>
      <c r="G18" s="83">
        <v>1</v>
      </c>
      <c r="H18" s="11"/>
      <c r="I18" s="353">
        <v>3</v>
      </c>
      <c r="J18" s="81" t="s">
        <v>77</v>
      </c>
      <c r="K18" s="81">
        <v>700</v>
      </c>
      <c r="L18" s="81">
        <v>2448</v>
      </c>
      <c r="M18" s="82">
        <v>0.9981</v>
      </c>
      <c r="N18" s="83">
        <v>0.9987117812852311</v>
      </c>
      <c r="P18" s="353">
        <v>5</v>
      </c>
      <c r="Q18" s="81" t="s">
        <v>174</v>
      </c>
      <c r="R18" s="81">
        <v>1500</v>
      </c>
      <c r="S18" s="81">
        <v>1899</v>
      </c>
      <c r="T18" s="82">
        <v>0.7173</v>
      </c>
      <c r="U18" s="83">
        <v>0.8319725545675021</v>
      </c>
    </row>
    <row r="19" spans="2:21" ht="15">
      <c r="B19" s="353">
        <v>1</v>
      </c>
      <c r="C19" s="81" t="s">
        <v>52</v>
      </c>
      <c r="D19" s="81">
        <v>400</v>
      </c>
      <c r="E19" s="81">
        <v>707</v>
      </c>
      <c r="F19" s="82">
        <v>1</v>
      </c>
      <c r="G19" s="83">
        <v>1</v>
      </c>
      <c r="H19" s="11"/>
      <c r="I19" s="353">
        <v>4</v>
      </c>
      <c r="J19" s="81" t="s">
        <v>26</v>
      </c>
      <c r="K19" s="81">
        <v>700</v>
      </c>
      <c r="L19" s="81">
        <v>1227</v>
      </c>
      <c r="M19" s="82">
        <v>0.9975</v>
      </c>
      <c r="N19" s="83">
        <v>0.9977522172949003</v>
      </c>
      <c r="P19" s="353">
        <v>6</v>
      </c>
      <c r="Q19" s="81" t="s">
        <v>85</v>
      </c>
      <c r="R19" s="81">
        <v>1500</v>
      </c>
      <c r="S19" s="81">
        <v>4276</v>
      </c>
      <c r="T19" s="82">
        <v>0.7083</v>
      </c>
      <c r="U19" s="83">
        <v>0.8253058486636584</v>
      </c>
    </row>
    <row r="20" spans="2:21" ht="15.75" thickBot="1">
      <c r="B20" s="353">
        <v>1</v>
      </c>
      <c r="C20" s="81" t="s">
        <v>168</v>
      </c>
      <c r="D20" s="81">
        <v>400</v>
      </c>
      <c r="E20" s="81">
        <v>659</v>
      </c>
      <c r="F20" s="82">
        <v>1</v>
      </c>
      <c r="G20" s="83">
        <v>1</v>
      </c>
      <c r="H20" s="11"/>
      <c r="I20" s="353">
        <v>5</v>
      </c>
      <c r="J20" s="81" t="s">
        <v>39</v>
      </c>
      <c r="K20" s="81">
        <v>700</v>
      </c>
      <c r="L20" s="81">
        <v>1577</v>
      </c>
      <c r="M20" s="82">
        <v>0.9948</v>
      </c>
      <c r="N20" s="83">
        <v>0.9969680345572354</v>
      </c>
      <c r="P20" s="354">
        <v>7</v>
      </c>
      <c r="Q20" s="85" t="s">
        <v>35</v>
      </c>
      <c r="R20" s="85">
        <v>1500</v>
      </c>
      <c r="S20" s="85">
        <v>2224</v>
      </c>
      <c r="T20" s="86">
        <v>0.6925</v>
      </c>
      <c r="U20" s="87">
        <v>0.8036405862923204</v>
      </c>
    </row>
    <row r="21" spans="2:21" ht="15">
      <c r="B21" s="353">
        <v>1</v>
      </c>
      <c r="C21" s="81" t="s">
        <v>50</v>
      </c>
      <c r="D21" s="81">
        <v>400</v>
      </c>
      <c r="E21" s="81">
        <v>658</v>
      </c>
      <c r="F21" s="82">
        <v>1</v>
      </c>
      <c r="G21" s="83">
        <v>1</v>
      </c>
      <c r="H21" s="11"/>
      <c r="I21" s="353">
        <v>6</v>
      </c>
      <c r="J21" s="81" t="s">
        <v>169</v>
      </c>
      <c r="K21" s="81">
        <v>700</v>
      </c>
      <c r="L21" s="81">
        <v>1221</v>
      </c>
      <c r="M21" s="82">
        <v>0.9914</v>
      </c>
      <c r="N21" s="83">
        <v>0.9957</v>
      </c>
      <c r="P21" s="355">
        <v>8</v>
      </c>
      <c r="Q21" s="88" t="s">
        <v>172</v>
      </c>
      <c r="R21" s="88">
        <v>1500</v>
      </c>
      <c r="S21" s="88">
        <v>2828</v>
      </c>
      <c r="T21" s="89">
        <v>0.6552</v>
      </c>
      <c r="U21" s="90">
        <v>0.7879288062902072</v>
      </c>
    </row>
    <row r="22" spans="2:21" ht="15.75" thickBot="1">
      <c r="B22" s="353">
        <v>1</v>
      </c>
      <c r="C22" s="81" t="s">
        <v>76</v>
      </c>
      <c r="D22" s="81">
        <v>400</v>
      </c>
      <c r="E22" s="81">
        <v>601</v>
      </c>
      <c r="F22" s="82">
        <v>1</v>
      </c>
      <c r="G22" s="83">
        <v>1</v>
      </c>
      <c r="H22" s="11"/>
      <c r="I22" s="353">
        <v>7</v>
      </c>
      <c r="J22" s="81" t="s">
        <v>6</v>
      </c>
      <c r="K22" s="81">
        <v>700</v>
      </c>
      <c r="L22" s="81">
        <v>2731</v>
      </c>
      <c r="M22" s="82">
        <v>0.9851</v>
      </c>
      <c r="N22" s="83">
        <v>0.99255</v>
      </c>
      <c r="P22" s="357">
        <v>9</v>
      </c>
      <c r="Q22" s="95" t="s">
        <v>19</v>
      </c>
      <c r="R22" s="95">
        <v>1500</v>
      </c>
      <c r="S22" s="95">
        <v>1007</v>
      </c>
      <c r="T22" s="96">
        <v>0.6693</v>
      </c>
      <c r="U22" s="97">
        <v>0.7253412476722533</v>
      </c>
    </row>
    <row r="23" spans="2:21" ht="15.75" thickBot="1">
      <c r="B23" s="353">
        <v>1</v>
      </c>
      <c r="C23" s="81" t="s">
        <v>100</v>
      </c>
      <c r="D23" s="81">
        <v>400</v>
      </c>
      <c r="E23" s="81">
        <v>585</v>
      </c>
      <c r="F23" s="82">
        <v>1</v>
      </c>
      <c r="G23" s="83">
        <v>1</v>
      </c>
      <c r="H23" s="11"/>
      <c r="I23" s="353">
        <v>8</v>
      </c>
      <c r="J23" s="81" t="s">
        <v>43</v>
      </c>
      <c r="K23" s="81">
        <v>700</v>
      </c>
      <c r="L23" s="81">
        <v>2017</v>
      </c>
      <c r="M23" s="82">
        <v>0.9817</v>
      </c>
      <c r="N23" s="83">
        <v>0.9902923791821562</v>
      </c>
      <c r="P23" s="373">
        <v>10</v>
      </c>
      <c r="Q23" s="281" t="s">
        <v>114</v>
      </c>
      <c r="R23" s="281">
        <v>1500</v>
      </c>
      <c r="S23" s="281">
        <v>588</v>
      </c>
      <c r="T23" s="282">
        <v>0.1976</v>
      </c>
      <c r="U23" s="283">
        <v>0.3064490118577075</v>
      </c>
    </row>
    <row r="24" spans="2:14" ht="15">
      <c r="B24" s="353">
        <v>1</v>
      </c>
      <c r="C24" s="81" t="s">
        <v>98</v>
      </c>
      <c r="D24" s="81">
        <v>400</v>
      </c>
      <c r="E24" s="81">
        <v>554</v>
      </c>
      <c r="F24" s="82">
        <v>1</v>
      </c>
      <c r="G24" s="83">
        <v>1</v>
      </c>
      <c r="H24" s="11"/>
      <c r="I24" s="353">
        <v>9</v>
      </c>
      <c r="J24" s="81" t="s">
        <v>53</v>
      </c>
      <c r="K24" s="81">
        <v>700</v>
      </c>
      <c r="L24" s="81">
        <v>1161</v>
      </c>
      <c r="M24" s="82">
        <v>0.9639</v>
      </c>
      <c r="N24" s="83">
        <v>0.98195</v>
      </c>
    </row>
    <row r="25" spans="2:14" ht="15">
      <c r="B25" s="353">
        <v>2</v>
      </c>
      <c r="C25" s="81" t="s">
        <v>81</v>
      </c>
      <c r="D25" s="81">
        <v>400</v>
      </c>
      <c r="E25" s="81">
        <v>859</v>
      </c>
      <c r="F25" s="82">
        <v>0.9987</v>
      </c>
      <c r="G25" s="83">
        <v>0.99935</v>
      </c>
      <c r="H25" s="11"/>
      <c r="I25" s="353">
        <v>10</v>
      </c>
      <c r="J25" s="81" t="s">
        <v>18</v>
      </c>
      <c r="K25" s="81">
        <v>700</v>
      </c>
      <c r="L25" s="81">
        <v>1458</v>
      </c>
      <c r="M25" s="82">
        <v>0.9643</v>
      </c>
      <c r="N25" s="83">
        <v>0.9818526759167493</v>
      </c>
    </row>
    <row r="26" spans="2:14" ht="15">
      <c r="B26" s="353">
        <v>3</v>
      </c>
      <c r="C26" s="81" t="s">
        <v>16</v>
      </c>
      <c r="D26" s="81">
        <v>400</v>
      </c>
      <c r="E26" s="81">
        <v>1052</v>
      </c>
      <c r="F26" s="82">
        <v>0.9991</v>
      </c>
      <c r="G26" s="83">
        <v>0.9991850364963504</v>
      </c>
      <c r="H26" s="11"/>
      <c r="I26" s="353">
        <v>11</v>
      </c>
      <c r="J26" s="81" t="s">
        <v>9</v>
      </c>
      <c r="K26" s="81">
        <v>700</v>
      </c>
      <c r="L26" s="81">
        <v>1462</v>
      </c>
      <c r="M26" s="82">
        <v>0.9638</v>
      </c>
      <c r="N26" s="83">
        <v>0.9787421052631579</v>
      </c>
    </row>
    <row r="27" spans="2:14" ht="15">
      <c r="B27" s="353">
        <v>4</v>
      </c>
      <c r="C27" s="81" t="s">
        <v>103</v>
      </c>
      <c r="D27" s="81">
        <v>400</v>
      </c>
      <c r="E27" s="81">
        <v>795</v>
      </c>
      <c r="F27" s="82">
        <v>0.998</v>
      </c>
      <c r="G27" s="83">
        <v>0.9984604316546762</v>
      </c>
      <c r="H27" s="11"/>
      <c r="I27" s="353">
        <v>12</v>
      </c>
      <c r="J27" s="81" t="s">
        <v>113</v>
      </c>
      <c r="K27" s="81">
        <v>700</v>
      </c>
      <c r="L27" s="81">
        <v>2425</v>
      </c>
      <c r="M27" s="82">
        <v>0.9604</v>
      </c>
      <c r="N27" s="83">
        <v>0.9771470827679782</v>
      </c>
    </row>
    <row r="28" spans="2:14" ht="15">
      <c r="B28" s="353">
        <v>5</v>
      </c>
      <c r="C28" s="81" t="s">
        <v>105</v>
      </c>
      <c r="D28" s="81">
        <v>400</v>
      </c>
      <c r="E28" s="81">
        <v>785</v>
      </c>
      <c r="F28" s="82">
        <v>0.9969</v>
      </c>
      <c r="G28" s="83">
        <v>0.9984500000000001</v>
      </c>
      <c r="H28" s="11"/>
      <c r="I28" s="353">
        <v>13</v>
      </c>
      <c r="J28" s="81" t="s">
        <v>15</v>
      </c>
      <c r="K28" s="81">
        <v>700</v>
      </c>
      <c r="L28" s="81">
        <v>3624</v>
      </c>
      <c r="M28" s="82">
        <v>0.9033</v>
      </c>
      <c r="N28" s="83">
        <v>0.9502007246376811</v>
      </c>
    </row>
    <row r="29" spans="2:14" ht="15">
      <c r="B29" s="353">
        <v>6</v>
      </c>
      <c r="C29" s="81" t="s">
        <v>110</v>
      </c>
      <c r="D29" s="81">
        <v>400</v>
      </c>
      <c r="E29" s="81">
        <v>609</v>
      </c>
      <c r="F29" s="82">
        <v>0.9966</v>
      </c>
      <c r="G29" s="83">
        <v>0.9983</v>
      </c>
      <c r="H29" s="11"/>
      <c r="I29" s="353">
        <v>14</v>
      </c>
      <c r="J29" s="81" t="s">
        <v>80</v>
      </c>
      <c r="K29" s="81">
        <v>700</v>
      </c>
      <c r="L29" s="81">
        <v>2594</v>
      </c>
      <c r="M29" s="82">
        <v>0.8924</v>
      </c>
      <c r="N29" s="83">
        <v>0.9400053097345134</v>
      </c>
    </row>
    <row r="30" spans="2:14" ht="15">
      <c r="B30" s="353">
        <v>7</v>
      </c>
      <c r="C30" s="81" t="s">
        <v>48</v>
      </c>
      <c r="D30" s="81">
        <v>400</v>
      </c>
      <c r="E30" s="81">
        <v>496</v>
      </c>
      <c r="F30" s="82">
        <v>0.9955</v>
      </c>
      <c r="G30" s="83">
        <v>0.99775</v>
      </c>
      <c r="H30" s="11"/>
      <c r="I30" s="353">
        <v>15</v>
      </c>
      <c r="J30" s="81" t="s">
        <v>37</v>
      </c>
      <c r="K30" s="81">
        <v>700</v>
      </c>
      <c r="L30" s="81">
        <v>1029</v>
      </c>
      <c r="M30" s="82">
        <v>0.9002</v>
      </c>
      <c r="N30" s="83">
        <v>0.9391428211586902</v>
      </c>
    </row>
    <row r="31" spans="2:14" ht="15">
      <c r="B31" s="353">
        <v>8</v>
      </c>
      <c r="C31" s="81" t="s">
        <v>33</v>
      </c>
      <c r="D31" s="81">
        <v>400</v>
      </c>
      <c r="E31" s="81">
        <v>686</v>
      </c>
      <c r="F31" s="82">
        <v>0.9944</v>
      </c>
      <c r="G31" s="83">
        <v>0.9972</v>
      </c>
      <c r="H31" s="11"/>
      <c r="I31" s="353">
        <v>16</v>
      </c>
      <c r="J31" s="81" t="s">
        <v>8</v>
      </c>
      <c r="K31" s="81">
        <v>700</v>
      </c>
      <c r="L31" s="81">
        <v>1154</v>
      </c>
      <c r="M31" s="82">
        <v>0.8748</v>
      </c>
      <c r="N31" s="83">
        <v>0.9355012658227848</v>
      </c>
    </row>
    <row r="32" spans="2:14" ht="15">
      <c r="B32" s="353">
        <v>9</v>
      </c>
      <c r="C32" s="81" t="s">
        <v>17</v>
      </c>
      <c r="D32" s="81">
        <v>400</v>
      </c>
      <c r="E32" s="81">
        <v>577</v>
      </c>
      <c r="F32" s="82">
        <v>0.9964</v>
      </c>
      <c r="G32" s="83">
        <v>0.9968332574031891</v>
      </c>
      <c r="H32" s="11"/>
      <c r="I32" s="353">
        <v>17</v>
      </c>
      <c r="J32" s="81" t="s">
        <v>29</v>
      </c>
      <c r="K32" s="81">
        <v>700</v>
      </c>
      <c r="L32" s="81">
        <v>1150</v>
      </c>
      <c r="M32" s="82">
        <v>0.8817</v>
      </c>
      <c r="N32" s="83">
        <v>0.9342806569343066</v>
      </c>
    </row>
    <row r="33" spans="2:14" ht="15">
      <c r="B33" s="353">
        <v>10</v>
      </c>
      <c r="C33" s="81" t="s">
        <v>47</v>
      </c>
      <c r="D33" s="81">
        <v>400</v>
      </c>
      <c r="E33" s="81">
        <v>971</v>
      </c>
      <c r="F33" s="82">
        <v>0.9909</v>
      </c>
      <c r="G33" s="83">
        <v>0.99545</v>
      </c>
      <c r="H33" s="11"/>
      <c r="I33" s="353">
        <v>18</v>
      </c>
      <c r="J33" s="81" t="s">
        <v>34</v>
      </c>
      <c r="K33" s="81">
        <v>700</v>
      </c>
      <c r="L33" s="81">
        <v>3255</v>
      </c>
      <c r="M33" s="82">
        <v>0.8713</v>
      </c>
      <c r="N33" s="83">
        <v>0.92305234375</v>
      </c>
    </row>
    <row r="34" spans="2:14" ht="15">
      <c r="B34" s="353">
        <v>11</v>
      </c>
      <c r="C34" s="81" t="s">
        <v>7</v>
      </c>
      <c r="D34" s="81">
        <v>400</v>
      </c>
      <c r="E34" s="81">
        <v>609</v>
      </c>
      <c r="F34" s="82">
        <v>0.9904</v>
      </c>
      <c r="G34" s="83">
        <v>0.9952</v>
      </c>
      <c r="H34" s="11"/>
      <c r="I34" s="353">
        <v>19</v>
      </c>
      <c r="J34" s="81" t="s">
        <v>170</v>
      </c>
      <c r="K34" s="81">
        <v>700</v>
      </c>
      <c r="L34" s="81">
        <v>2312</v>
      </c>
      <c r="M34" s="82">
        <v>0.8653</v>
      </c>
      <c r="N34" s="83">
        <v>0.9223966116676487</v>
      </c>
    </row>
    <row r="35" spans="2:14" ht="15">
      <c r="B35" s="353">
        <v>12</v>
      </c>
      <c r="C35" s="81" t="s">
        <v>111</v>
      </c>
      <c r="D35" s="81">
        <v>400</v>
      </c>
      <c r="E35" s="81">
        <v>766</v>
      </c>
      <c r="F35" s="82">
        <v>0.9884</v>
      </c>
      <c r="G35" s="83">
        <v>0.9942</v>
      </c>
      <c r="H35" s="11"/>
      <c r="I35" s="353">
        <v>20</v>
      </c>
      <c r="J35" s="81" t="s">
        <v>40</v>
      </c>
      <c r="K35" s="81">
        <v>700</v>
      </c>
      <c r="L35" s="81">
        <v>1514</v>
      </c>
      <c r="M35" s="82">
        <v>0.8584</v>
      </c>
      <c r="N35" s="83">
        <v>0.9139877358490567</v>
      </c>
    </row>
    <row r="36" spans="2:14" ht="15">
      <c r="B36" s="353">
        <v>13</v>
      </c>
      <c r="C36" s="81" t="s">
        <v>99</v>
      </c>
      <c r="D36" s="81">
        <v>400</v>
      </c>
      <c r="E36" s="81">
        <v>457</v>
      </c>
      <c r="F36" s="82">
        <v>0.9882</v>
      </c>
      <c r="G36" s="83">
        <v>0.9941</v>
      </c>
      <c r="H36" s="11"/>
      <c r="I36" s="353">
        <v>21</v>
      </c>
      <c r="J36" s="81" t="s">
        <v>173</v>
      </c>
      <c r="K36" s="81">
        <v>700</v>
      </c>
      <c r="L36" s="81">
        <v>2234</v>
      </c>
      <c r="M36" s="82">
        <v>0.8552</v>
      </c>
      <c r="N36" s="83">
        <v>0.9134575727181544</v>
      </c>
    </row>
    <row r="37" spans="2:14" ht="15">
      <c r="B37" s="353">
        <v>14</v>
      </c>
      <c r="C37" s="81" t="s">
        <v>107</v>
      </c>
      <c r="D37" s="81">
        <v>400</v>
      </c>
      <c r="E37" s="81">
        <v>784</v>
      </c>
      <c r="F37" s="82">
        <v>0.9863</v>
      </c>
      <c r="G37" s="83">
        <v>0.992088053097345</v>
      </c>
      <c r="H37" s="11"/>
      <c r="I37" s="353">
        <v>22</v>
      </c>
      <c r="J37" s="81" t="s">
        <v>23</v>
      </c>
      <c r="K37" s="81">
        <v>700</v>
      </c>
      <c r="L37" s="81">
        <v>1614</v>
      </c>
      <c r="M37" s="82">
        <v>0.8083</v>
      </c>
      <c r="N37" s="83">
        <v>0.8980215953307393</v>
      </c>
    </row>
    <row r="38" spans="2:14" ht="15">
      <c r="B38" s="353">
        <v>15</v>
      </c>
      <c r="C38" s="81" t="s">
        <v>45</v>
      </c>
      <c r="D38" s="81">
        <v>400</v>
      </c>
      <c r="E38" s="81">
        <v>842</v>
      </c>
      <c r="F38" s="82">
        <v>0.9831</v>
      </c>
      <c r="G38" s="83">
        <v>0.9906395295902883</v>
      </c>
      <c r="H38" s="11"/>
      <c r="I38" s="353">
        <v>23</v>
      </c>
      <c r="J38" s="81" t="s">
        <v>41</v>
      </c>
      <c r="K38" s="81">
        <v>700</v>
      </c>
      <c r="L38" s="81">
        <v>1882</v>
      </c>
      <c r="M38" s="82">
        <v>0.795</v>
      </c>
      <c r="N38" s="83">
        <v>0.8846839581517001</v>
      </c>
    </row>
    <row r="39" spans="2:14" ht="15">
      <c r="B39" s="353">
        <v>16</v>
      </c>
      <c r="C39" s="81" t="s">
        <v>102</v>
      </c>
      <c r="D39" s="81">
        <v>400</v>
      </c>
      <c r="E39" s="81">
        <v>635</v>
      </c>
      <c r="F39" s="82">
        <v>0.9802</v>
      </c>
      <c r="G39" s="83">
        <v>0.9901</v>
      </c>
      <c r="H39" s="11"/>
      <c r="I39" s="353">
        <v>24</v>
      </c>
      <c r="J39" s="81" t="s">
        <v>56</v>
      </c>
      <c r="K39" s="81">
        <v>700</v>
      </c>
      <c r="L39" s="81">
        <v>1518</v>
      </c>
      <c r="M39" s="82">
        <v>0.7771</v>
      </c>
      <c r="N39" s="83">
        <v>0.8785600908173562</v>
      </c>
    </row>
    <row r="40" spans="2:14" ht="15">
      <c r="B40" s="353">
        <v>17</v>
      </c>
      <c r="C40" s="81" t="s">
        <v>49</v>
      </c>
      <c r="D40" s="81">
        <v>400</v>
      </c>
      <c r="E40" s="81">
        <v>581</v>
      </c>
      <c r="F40" s="82">
        <v>0.9782</v>
      </c>
      <c r="G40" s="83">
        <v>0.9891</v>
      </c>
      <c r="H40" s="11"/>
      <c r="I40" s="353">
        <v>25</v>
      </c>
      <c r="J40" s="81" t="s">
        <v>79</v>
      </c>
      <c r="K40" s="81">
        <v>700</v>
      </c>
      <c r="L40" s="81">
        <v>1075</v>
      </c>
      <c r="M40" s="82">
        <v>0.7972</v>
      </c>
      <c r="N40" s="83">
        <v>0.8757468144044321</v>
      </c>
    </row>
    <row r="41" spans="2:14" ht="15">
      <c r="B41" s="353">
        <v>18</v>
      </c>
      <c r="C41" s="81" t="s">
        <v>36</v>
      </c>
      <c r="D41" s="81">
        <v>400</v>
      </c>
      <c r="E41" s="81">
        <v>444</v>
      </c>
      <c r="F41" s="82">
        <v>0.9898</v>
      </c>
      <c r="G41" s="83">
        <v>0.9875530612244898</v>
      </c>
      <c r="H41" s="11"/>
      <c r="I41" s="353">
        <v>26</v>
      </c>
      <c r="J41" s="81" t="s">
        <v>112</v>
      </c>
      <c r="K41" s="81">
        <v>700</v>
      </c>
      <c r="L41" s="81">
        <v>1438</v>
      </c>
      <c r="M41" s="82">
        <v>0.759</v>
      </c>
      <c r="N41" s="83">
        <v>0.868643865842895</v>
      </c>
    </row>
    <row r="42" spans="2:14" ht="15.75" thickBot="1">
      <c r="B42" s="353">
        <v>19</v>
      </c>
      <c r="C42" s="81" t="s">
        <v>171</v>
      </c>
      <c r="D42" s="81">
        <v>400</v>
      </c>
      <c r="E42" s="81">
        <v>389</v>
      </c>
      <c r="F42" s="82">
        <v>0.9854</v>
      </c>
      <c r="G42" s="83">
        <v>0.9872000000000001</v>
      </c>
      <c r="H42" s="11"/>
      <c r="I42" s="353">
        <v>27</v>
      </c>
      <c r="J42" s="85" t="s">
        <v>2</v>
      </c>
      <c r="K42" s="85">
        <v>700</v>
      </c>
      <c r="L42" s="85">
        <v>1915</v>
      </c>
      <c r="M42" s="86">
        <v>0.7666</v>
      </c>
      <c r="N42" s="87">
        <v>0.861783606557377</v>
      </c>
    </row>
    <row r="43" spans="2:14" ht="15.75" thickBot="1">
      <c r="B43" s="353">
        <v>20</v>
      </c>
      <c r="C43" s="81" t="s">
        <v>22</v>
      </c>
      <c r="D43" s="81">
        <v>400</v>
      </c>
      <c r="E43" s="81">
        <v>497</v>
      </c>
      <c r="F43" s="82">
        <v>0.9776</v>
      </c>
      <c r="G43" s="83">
        <v>0.9870035928143712</v>
      </c>
      <c r="H43" s="11"/>
      <c r="I43" s="374">
        <v>28</v>
      </c>
      <c r="J43" s="375" t="s">
        <v>20</v>
      </c>
      <c r="K43" s="375">
        <v>700</v>
      </c>
      <c r="L43" s="375">
        <v>3863</v>
      </c>
      <c r="M43" s="376">
        <v>0.5984</v>
      </c>
      <c r="N43" s="377">
        <v>0.7670055190538765</v>
      </c>
    </row>
    <row r="44" spans="2:8" ht="15">
      <c r="B44" s="353">
        <v>21</v>
      </c>
      <c r="C44" s="81" t="s">
        <v>38</v>
      </c>
      <c r="D44" s="81">
        <v>400</v>
      </c>
      <c r="E44" s="81">
        <v>762</v>
      </c>
      <c r="F44" s="82">
        <v>0.9732</v>
      </c>
      <c r="G44" s="83">
        <v>0.9833799642218246</v>
      </c>
      <c r="H44" s="11"/>
    </row>
    <row r="45" spans="2:8" ht="15">
      <c r="B45" s="353">
        <v>22</v>
      </c>
      <c r="C45" s="81" t="s">
        <v>46</v>
      </c>
      <c r="D45" s="81">
        <v>400</v>
      </c>
      <c r="E45" s="81">
        <v>738</v>
      </c>
      <c r="F45" s="82">
        <v>0.9635</v>
      </c>
      <c r="G45" s="83">
        <v>0.9799207317073171</v>
      </c>
      <c r="H45" s="11"/>
    </row>
    <row r="46" spans="2:8" ht="15">
      <c r="B46" s="353">
        <v>23</v>
      </c>
      <c r="C46" s="81" t="s">
        <v>101</v>
      </c>
      <c r="D46" s="81">
        <v>400</v>
      </c>
      <c r="E46" s="81">
        <v>816</v>
      </c>
      <c r="F46" s="82">
        <v>0.9627</v>
      </c>
      <c r="G46" s="83">
        <v>0.9795818271119843</v>
      </c>
      <c r="H46" s="11"/>
    </row>
    <row r="47" spans="2:8" ht="15">
      <c r="B47" s="353">
        <v>24</v>
      </c>
      <c r="C47" s="81" t="s">
        <v>4</v>
      </c>
      <c r="D47" s="81">
        <v>400</v>
      </c>
      <c r="E47" s="81">
        <v>1217</v>
      </c>
      <c r="F47" s="82">
        <v>0.9613</v>
      </c>
      <c r="G47" s="83">
        <v>0.9784693146417446</v>
      </c>
      <c r="H47" s="11"/>
    </row>
    <row r="48" spans="2:8" ht="15">
      <c r="B48" s="353">
        <v>25</v>
      </c>
      <c r="C48" s="81" t="s">
        <v>106</v>
      </c>
      <c r="D48" s="81">
        <v>400</v>
      </c>
      <c r="E48" s="81">
        <v>529</v>
      </c>
      <c r="F48" s="82">
        <v>0.9532</v>
      </c>
      <c r="G48" s="83">
        <v>0.9757477272727273</v>
      </c>
      <c r="H48" s="11"/>
    </row>
    <row r="49" spans="2:8" ht="15">
      <c r="B49" s="353">
        <v>26</v>
      </c>
      <c r="C49" s="81" t="s">
        <v>28</v>
      </c>
      <c r="D49" s="81">
        <v>400</v>
      </c>
      <c r="E49" s="81">
        <v>1116</v>
      </c>
      <c r="F49" s="82">
        <v>0.9349</v>
      </c>
      <c r="G49" s="83">
        <v>0.9653122327790973</v>
      </c>
      <c r="H49" s="11"/>
    </row>
    <row r="50" spans="2:8" ht="15">
      <c r="B50" s="353">
        <v>27</v>
      </c>
      <c r="C50" s="81" t="s">
        <v>27</v>
      </c>
      <c r="D50" s="81">
        <v>400</v>
      </c>
      <c r="E50" s="81">
        <v>430</v>
      </c>
      <c r="F50" s="82">
        <v>0.9209</v>
      </c>
      <c r="G50" s="83">
        <v>0.954590625</v>
      </c>
      <c r="H50" s="11"/>
    </row>
    <row r="51" spans="2:8" ht="15">
      <c r="B51" s="353">
        <v>28</v>
      </c>
      <c r="C51" s="81" t="s">
        <v>104</v>
      </c>
      <c r="D51" s="81">
        <v>400</v>
      </c>
      <c r="E51" s="81">
        <v>554</v>
      </c>
      <c r="F51" s="82">
        <v>0.8966</v>
      </c>
      <c r="G51" s="83">
        <v>0.9482999999999999</v>
      </c>
      <c r="H51" s="11"/>
    </row>
    <row r="52" spans="2:8" ht="15">
      <c r="B52" s="353">
        <v>29</v>
      </c>
      <c r="C52" s="81" t="s">
        <v>147</v>
      </c>
      <c r="D52" s="81">
        <v>400</v>
      </c>
      <c r="E52" s="81">
        <v>455</v>
      </c>
      <c r="F52" s="82">
        <v>0.8984</v>
      </c>
      <c r="G52" s="83">
        <v>0.9482445859872611</v>
      </c>
      <c r="H52" s="11"/>
    </row>
    <row r="53" spans="2:8" ht="15">
      <c r="B53" s="353">
        <v>30</v>
      </c>
      <c r="C53" s="81" t="s">
        <v>12</v>
      </c>
      <c r="D53" s="81">
        <v>400</v>
      </c>
      <c r="E53" s="81">
        <v>1434</v>
      </c>
      <c r="F53" s="82">
        <v>0.898</v>
      </c>
      <c r="G53" s="83">
        <v>0.9467591036414567</v>
      </c>
      <c r="H53" s="11"/>
    </row>
    <row r="54" spans="2:8" ht="15">
      <c r="B54" s="353">
        <v>31</v>
      </c>
      <c r="C54" s="81" t="s">
        <v>3</v>
      </c>
      <c r="D54" s="81">
        <v>400</v>
      </c>
      <c r="E54" s="81">
        <v>338</v>
      </c>
      <c r="F54" s="82">
        <v>0.9509</v>
      </c>
      <c r="G54" s="83">
        <v>0.94445</v>
      </c>
      <c r="H54" s="11"/>
    </row>
    <row r="55" spans="2:8" ht="15">
      <c r="B55" s="353">
        <v>32</v>
      </c>
      <c r="C55" s="81" t="s">
        <v>44</v>
      </c>
      <c r="D55" s="81">
        <v>400</v>
      </c>
      <c r="E55" s="81">
        <v>1332</v>
      </c>
      <c r="F55" s="82">
        <v>0.9012</v>
      </c>
      <c r="G55" s="83">
        <v>0.9431373134328358</v>
      </c>
      <c r="H55" s="11"/>
    </row>
    <row r="56" spans="2:8" ht="15">
      <c r="B56" s="353">
        <v>33</v>
      </c>
      <c r="C56" s="81" t="s">
        <v>109</v>
      </c>
      <c r="D56" s="81">
        <v>400</v>
      </c>
      <c r="E56" s="81">
        <v>286</v>
      </c>
      <c r="F56" s="82">
        <v>0.9655</v>
      </c>
      <c r="G56" s="83">
        <v>0.9230472972972973</v>
      </c>
      <c r="H56" s="11"/>
    </row>
    <row r="57" spans="2:8" ht="15">
      <c r="B57" s="353">
        <v>34</v>
      </c>
      <c r="C57" s="81" t="s">
        <v>108</v>
      </c>
      <c r="D57" s="81">
        <v>400</v>
      </c>
      <c r="E57" s="81">
        <v>355</v>
      </c>
      <c r="F57" s="82">
        <v>0.8568</v>
      </c>
      <c r="G57" s="83">
        <v>0.8900463414634145</v>
      </c>
      <c r="H57" s="11"/>
    </row>
    <row r="58" spans="2:8" ht="15">
      <c r="B58" s="353">
        <v>35</v>
      </c>
      <c r="C58" s="81" t="s">
        <v>84</v>
      </c>
      <c r="D58" s="81">
        <v>400</v>
      </c>
      <c r="E58" s="81">
        <v>584</v>
      </c>
      <c r="F58" s="82">
        <v>0.7256</v>
      </c>
      <c r="G58" s="83">
        <v>0.8592705882352941</v>
      </c>
      <c r="H58" s="11"/>
    </row>
    <row r="59" spans="2:8" ht="15">
      <c r="B59" s="353">
        <v>36</v>
      </c>
      <c r="C59" s="81" t="s">
        <v>10</v>
      </c>
      <c r="D59" s="81">
        <v>400</v>
      </c>
      <c r="E59" s="81">
        <v>962</v>
      </c>
      <c r="F59" s="82">
        <v>0.7851</v>
      </c>
      <c r="G59" s="83">
        <v>0.8519649908592322</v>
      </c>
      <c r="H59" s="11"/>
    </row>
    <row r="60" spans="2:7" ht="15">
      <c r="B60" s="353">
        <v>37</v>
      </c>
      <c r="C60" s="81" t="s">
        <v>83</v>
      </c>
      <c r="D60" s="81">
        <v>400</v>
      </c>
      <c r="E60" s="81">
        <v>650</v>
      </c>
      <c r="F60" s="82">
        <v>0.7233</v>
      </c>
      <c r="G60" s="83">
        <v>0.8491870919881306</v>
      </c>
    </row>
    <row r="61" spans="2:7" ht="15">
      <c r="B61" s="353">
        <v>38</v>
      </c>
      <c r="C61" s="81" t="s">
        <v>82</v>
      </c>
      <c r="D61" s="81">
        <v>400</v>
      </c>
      <c r="E61" s="81">
        <v>991</v>
      </c>
      <c r="F61" s="82">
        <v>0.7497</v>
      </c>
      <c r="G61" s="83">
        <v>0.8411421348314607</v>
      </c>
    </row>
    <row r="62" spans="2:7" ht="15.75" thickBot="1">
      <c r="B62" s="354">
        <v>39</v>
      </c>
      <c r="C62" s="85" t="s">
        <v>42</v>
      </c>
      <c r="D62" s="85">
        <v>400</v>
      </c>
      <c r="E62" s="85">
        <v>362</v>
      </c>
      <c r="F62" s="86">
        <v>0.7308</v>
      </c>
      <c r="G62" s="87">
        <v>0.82765</v>
      </c>
    </row>
  </sheetData>
  <sheetProtection/>
  <mergeCells count="26">
    <mergeCell ref="C9:D9"/>
    <mergeCell ref="C10:D10"/>
    <mergeCell ref="J10:K10"/>
    <mergeCell ref="Q8:R8"/>
    <mergeCell ref="Q9:R9"/>
    <mergeCell ref="Q10:R10"/>
    <mergeCell ref="B1:AB1"/>
    <mergeCell ref="B2:AB2"/>
    <mergeCell ref="B4:G5"/>
    <mergeCell ref="B6:G6"/>
    <mergeCell ref="I4:N5"/>
    <mergeCell ref="I6:N6"/>
    <mergeCell ref="P4:U5"/>
    <mergeCell ref="P6:U6"/>
    <mergeCell ref="W4:AB5"/>
    <mergeCell ref="W6:AB6"/>
    <mergeCell ref="X8:Y8"/>
    <mergeCell ref="X9:Y9"/>
    <mergeCell ref="X10:Y10"/>
    <mergeCell ref="C11:D11"/>
    <mergeCell ref="J11:K11"/>
    <mergeCell ref="Q11:R11"/>
    <mergeCell ref="X11:Y11"/>
    <mergeCell ref="J8:K8"/>
    <mergeCell ref="J9:K9"/>
    <mergeCell ref="C8:D8"/>
  </mergeCells>
  <conditionalFormatting sqref="N14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PageLayoutView="0" workbookViewId="0" topLeftCell="D28">
      <selection activeCell="O64" sqref="O64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3.421875" style="0" bestFit="1" customWidth="1"/>
    <col min="6" max="6" width="14.57421875" style="0" customWidth="1"/>
    <col min="7" max="7" width="15.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4" ht="19.5" thickBot="1">
      <c r="C2" s="452" t="s">
        <v>128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4"/>
    </row>
    <row r="3" spans="3:14" ht="32.25" thickBot="1">
      <c r="C3" s="240" t="s">
        <v>155</v>
      </c>
      <c r="D3" s="241" t="s">
        <v>156</v>
      </c>
      <c r="E3" s="243" t="s">
        <v>145</v>
      </c>
      <c r="F3" s="241" t="s">
        <v>157</v>
      </c>
      <c r="G3" s="241" t="s">
        <v>158</v>
      </c>
      <c r="H3" s="241" t="s">
        <v>177</v>
      </c>
      <c r="I3" s="241" t="s">
        <v>183</v>
      </c>
      <c r="J3" s="241" t="s">
        <v>184</v>
      </c>
      <c r="K3" s="241" t="s">
        <v>185</v>
      </c>
      <c r="L3" s="241" t="s">
        <v>186</v>
      </c>
      <c r="M3" s="241" t="s">
        <v>187</v>
      </c>
      <c r="N3" s="242" t="s">
        <v>188</v>
      </c>
    </row>
    <row r="4" spans="2:16" ht="56.25">
      <c r="B4" s="115" t="s">
        <v>149</v>
      </c>
      <c r="C4" s="116">
        <v>72</v>
      </c>
      <c r="D4" s="117">
        <v>74</v>
      </c>
      <c r="E4" s="118">
        <v>75</v>
      </c>
      <c r="F4" s="118">
        <v>77</v>
      </c>
      <c r="G4" s="118">
        <v>80</v>
      </c>
      <c r="H4" s="118">
        <v>80</v>
      </c>
      <c r="I4" s="118">
        <v>82</v>
      </c>
      <c r="J4" s="118">
        <v>83</v>
      </c>
      <c r="K4" s="118">
        <v>82</v>
      </c>
      <c r="L4" s="118">
        <v>86</v>
      </c>
      <c r="M4" s="118"/>
      <c r="N4" s="119"/>
      <c r="P4" s="28"/>
    </row>
    <row r="5" spans="2:16" ht="50.25" customHeight="1">
      <c r="B5" s="128" t="s">
        <v>150</v>
      </c>
      <c r="C5" s="129">
        <v>14</v>
      </c>
      <c r="D5" s="125">
        <v>14</v>
      </c>
      <c r="E5" s="126">
        <v>15</v>
      </c>
      <c r="F5" s="126">
        <v>11</v>
      </c>
      <c r="G5" s="126">
        <v>9</v>
      </c>
      <c r="H5" s="126">
        <v>8</v>
      </c>
      <c r="I5" s="126">
        <v>7</v>
      </c>
      <c r="J5" s="126">
        <v>7</v>
      </c>
      <c r="K5" s="126">
        <v>8</v>
      </c>
      <c r="L5" s="126">
        <v>4</v>
      </c>
      <c r="M5" s="126"/>
      <c r="N5" s="127"/>
      <c r="P5" s="19"/>
    </row>
    <row r="6" spans="2:14" ht="43.5" customHeight="1">
      <c r="B6" s="120" t="s">
        <v>151</v>
      </c>
      <c r="C6" s="121">
        <v>4</v>
      </c>
      <c r="D6" s="122">
        <v>2</v>
      </c>
      <c r="E6" s="123">
        <v>1</v>
      </c>
      <c r="F6" s="123">
        <v>3</v>
      </c>
      <c r="G6" s="123">
        <v>2</v>
      </c>
      <c r="H6" s="123">
        <v>3</v>
      </c>
      <c r="I6" s="123">
        <v>2</v>
      </c>
      <c r="J6" s="123">
        <v>1</v>
      </c>
      <c r="K6" s="123">
        <v>1</v>
      </c>
      <c r="L6" s="123">
        <v>1</v>
      </c>
      <c r="M6" s="123"/>
      <c r="N6" s="124"/>
    </row>
    <row r="7" spans="2:14" ht="39.75" customHeight="1">
      <c r="B7" s="38" t="s">
        <v>93</v>
      </c>
      <c r="C7" s="35">
        <f aca="true" t="shared" si="0" ref="C7:H7">SUM(C4:C6)</f>
        <v>90</v>
      </c>
      <c r="D7" s="1">
        <f t="shared" si="0"/>
        <v>90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">
        <f t="shared" si="0"/>
        <v>91</v>
      </c>
      <c r="I7" s="2">
        <f>SUM(I4:I6)</f>
        <v>91</v>
      </c>
      <c r="J7" s="2">
        <f>SUM(J4:J6)</f>
        <v>91</v>
      </c>
      <c r="K7" s="2">
        <f>SUM(K4:K6)</f>
        <v>91</v>
      </c>
      <c r="L7" s="2">
        <f>SUM(L4:L6)</f>
        <v>91</v>
      </c>
      <c r="M7" s="2"/>
      <c r="N7" s="3"/>
    </row>
    <row r="8" spans="2:14" ht="38.25" thickBot="1">
      <c r="B8" s="39" t="s">
        <v>94</v>
      </c>
      <c r="C8" s="37">
        <f>C4/C7</f>
        <v>0.8</v>
      </c>
      <c r="D8" s="4">
        <f>D4/D7</f>
        <v>0.8222222222222222</v>
      </c>
      <c r="E8" s="4">
        <f>E4/E7</f>
        <v>0.8241758241758241</v>
      </c>
      <c r="F8" s="4">
        <f>F4/F7</f>
        <v>0.8461538461538461</v>
      </c>
      <c r="G8" s="4">
        <f>G4/G7</f>
        <v>0.8791208791208791</v>
      </c>
      <c r="H8" s="4">
        <f aca="true" t="shared" si="1" ref="H8:N8">H4/H7</f>
        <v>0.8791208791208791</v>
      </c>
      <c r="I8" s="4">
        <f t="shared" si="1"/>
        <v>0.9010989010989011</v>
      </c>
      <c r="J8" s="4">
        <f t="shared" si="1"/>
        <v>0.9120879120879121</v>
      </c>
      <c r="K8" s="4">
        <f t="shared" si="1"/>
        <v>0.9010989010989011</v>
      </c>
      <c r="L8" s="4">
        <f t="shared" si="1"/>
        <v>0.945054945054945</v>
      </c>
      <c r="M8" s="25" t="e">
        <f t="shared" si="1"/>
        <v>#DIV/0!</v>
      </c>
      <c r="N8" s="26" t="e">
        <f t="shared" si="1"/>
        <v>#DIV/0!</v>
      </c>
    </row>
    <row r="9" ht="15.75" thickBot="1"/>
    <row r="10" spans="3:11" ht="15">
      <c r="C10" s="29">
        <v>-0.027</v>
      </c>
      <c r="D10" s="30">
        <f aca="true" t="shared" si="2" ref="D10:J10">(D8-C8)/C8</f>
        <v>0.02777777777777768</v>
      </c>
      <c r="E10" s="30">
        <f t="shared" si="2"/>
        <v>0.0023760023760023676</v>
      </c>
      <c r="F10" s="30">
        <f t="shared" si="2"/>
        <v>0.026666666666666707</v>
      </c>
      <c r="G10" s="30">
        <f t="shared" si="2"/>
        <v>0.03896103896103895</v>
      </c>
      <c r="H10" s="30">
        <f t="shared" si="2"/>
        <v>0</v>
      </c>
      <c r="I10" s="30">
        <f t="shared" si="2"/>
        <v>0.02500000000000004</v>
      </c>
      <c r="J10" s="30">
        <f t="shared" si="2"/>
        <v>0.01219512195121947</v>
      </c>
      <c r="K10" s="30">
        <f>(K8-J8)/J8</f>
        <v>-0.012048192771084295</v>
      </c>
    </row>
    <row r="11" spans="2:11" ht="15.75" thickBot="1">
      <c r="B11" s="455" t="s">
        <v>95</v>
      </c>
      <c r="C11" s="31">
        <v>0.8</v>
      </c>
      <c r="D11" s="32">
        <f aca="true" t="shared" si="3" ref="D11:K11">(C8*D10)+C8</f>
        <v>0.8222222222222222</v>
      </c>
      <c r="E11" s="32">
        <f t="shared" si="3"/>
        <v>0.8241758241758241</v>
      </c>
      <c r="F11" s="32">
        <f t="shared" si="3"/>
        <v>0.8461538461538461</v>
      </c>
      <c r="G11" s="32">
        <f t="shared" si="3"/>
        <v>0.8791208791208791</v>
      </c>
      <c r="H11" s="32">
        <f t="shared" si="3"/>
        <v>0.8791208791208791</v>
      </c>
      <c r="I11" s="32">
        <f t="shared" si="3"/>
        <v>0.9010989010989011</v>
      </c>
      <c r="J11" s="32">
        <f t="shared" si="3"/>
        <v>0.9120879120879121</v>
      </c>
      <c r="K11" s="32">
        <f t="shared" si="3"/>
        <v>0.9010989010989011</v>
      </c>
    </row>
    <row r="12" spans="2:11" ht="15.75" thickBot="1">
      <c r="B12" s="455"/>
      <c r="C12" s="33">
        <v>1.3333</v>
      </c>
      <c r="D12" s="34">
        <f aca="true" t="shared" si="4" ref="D12:I12">D8/60%</f>
        <v>1.3703703703703705</v>
      </c>
      <c r="E12" s="34">
        <f t="shared" si="4"/>
        <v>1.3736263736263736</v>
      </c>
      <c r="F12" s="34">
        <f t="shared" si="4"/>
        <v>1.4102564102564104</v>
      </c>
      <c r="G12" s="34">
        <f t="shared" si="4"/>
        <v>1.4652014652014653</v>
      </c>
      <c r="H12" s="34">
        <f t="shared" si="4"/>
        <v>1.4652014652014653</v>
      </c>
      <c r="I12" s="34">
        <f t="shared" si="4"/>
        <v>1.5018315018315018</v>
      </c>
      <c r="J12" s="34">
        <f>J8/60%</f>
        <v>1.52014652014652</v>
      </c>
      <c r="K12" s="34">
        <f>K8/60%</f>
        <v>1.5018315018315018</v>
      </c>
    </row>
    <row r="15" spans="7:18" ht="15.75" customHeight="1" thickBot="1">
      <c r="G15" t="s">
        <v>87</v>
      </c>
      <c r="P15" s="36"/>
      <c r="Q15" s="36"/>
      <c r="R15" s="36"/>
    </row>
    <row r="16" spans="2:18" ht="30.75" thickBot="1">
      <c r="B16" s="52" t="s">
        <v>60</v>
      </c>
      <c r="C16" s="53" t="s">
        <v>61</v>
      </c>
      <c r="D16" s="53" t="s">
        <v>62</v>
      </c>
      <c r="P16" s="36"/>
      <c r="Q16" s="36"/>
      <c r="R16" s="36"/>
    </row>
    <row r="17" spans="2:18" ht="15" customHeight="1">
      <c r="B17" s="456">
        <v>2013</v>
      </c>
      <c r="C17" s="43" t="s">
        <v>69</v>
      </c>
      <c r="D17" s="48">
        <v>0.8</v>
      </c>
      <c r="P17" s="36"/>
      <c r="Q17" s="36"/>
      <c r="R17" s="36"/>
    </row>
    <row r="18" spans="2:18" ht="15" customHeight="1">
      <c r="B18" s="457"/>
      <c r="C18" s="44" t="s">
        <v>70</v>
      </c>
      <c r="D18" s="49">
        <v>0.8222</v>
      </c>
      <c r="P18" s="36"/>
      <c r="Q18" s="36"/>
      <c r="R18" s="36"/>
    </row>
    <row r="19" spans="2:18" ht="15" customHeight="1">
      <c r="B19" s="457"/>
      <c r="C19" s="44" t="s">
        <v>71</v>
      </c>
      <c r="D19" s="49">
        <f>+'Consolidado Estadisticas'!D48</f>
        <v>0.8241758241758241</v>
      </c>
      <c r="P19" s="36"/>
      <c r="Q19" s="36"/>
      <c r="R19" s="36"/>
    </row>
    <row r="20" spans="2:18" ht="15" customHeight="1">
      <c r="B20" s="457"/>
      <c r="C20" s="44" t="s">
        <v>72</v>
      </c>
      <c r="D20" s="49">
        <v>0.8462</v>
      </c>
      <c r="P20" s="36"/>
      <c r="Q20" s="36"/>
      <c r="R20" s="36"/>
    </row>
    <row r="21" spans="2:18" ht="15" customHeight="1">
      <c r="B21" s="457"/>
      <c r="C21" s="44" t="s">
        <v>73</v>
      </c>
      <c r="D21" s="49">
        <f>+G8</f>
        <v>0.8791208791208791</v>
      </c>
      <c r="P21" s="36"/>
      <c r="Q21" s="36"/>
      <c r="R21" s="36"/>
    </row>
    <row r="22" spans="2:18" ht="15" customHeight="1">
      <c r="B22" s="457"/>
      <c r="C22" s="44" t="s">
        <v>74</v>
      </c>
      <c r="D22" s="49">
        <f>+H8</f>
        <v>0.8791208791208791</v>
      </c>
      <c r="P22" s="36"/>
      <c r="Q22" s="36"/>
      <c r="R22" s="36"/>
    </row>
    <row r="23" spans="2:18" ht="15" customHeight="1">
      <c r="B23" s="457"/>
      <c r="C23" s="44" t="s">
        <v>63</v>
      </c>
      <c r="D23" s="49">
        <v>0.9011</v>
      </c>
      <c r="P23" s="36"/>
      <c r="Q23" s="36"/>
      <c r="R23" s="36"/>
    </row>
    <row r="24" spans="2:18" ht="15" customHeight="1">
      <c r="B24" s="457"/>
      <c r="C24" s="44" t="s">
        <v>64</v>
      </c>
      <c r="D24" s="49">
        <v>0.9121</v>
      </c>
      <c r="P24" s="36"/>
      <c r="Q24" s="36"/>
      <c r="R24" s="36"/>
    </row>
    <row r="25" spans="2:18" ht="15" customHeight="1">
      <c r="B25" s="457"/>
      <c r="C25" s="44" t="s">
        <v>65</v>
      </c>
      <c r="D25" s="49">
        <v>0.9011</v>
      </c>
      <c r="P25" s="36"/>
      <c r="Q25" s="36"/>
      <c r="R25" s="36"/>
    </row>
    <row r="26" spans="2:18" ht="15" customHeight="1">
      <c r="B26" s="457"/>
      <c r="C26" s="44" t="s">
        <v>66</v>
      </c>
      <c r="D26" s="49">
        <v>0.9451</v>
      </c>
      <c r="P26" s="36"/>
      <c r="Q26" s="36"/>
      <c r="R26" s="36"/>
    </row>
    <row r="27" spans="2:18" ht="15" customHeight="1">
      <c r="B27" s="457"/>
      <c r="C27" s="44" t="s">
        <v>67</v>
      </c>
      <c r="D27" s="49"/>
      <c r="P27" s="36"/>
      <c r="Q27" s="36"/>
      <c r="R27" s="36"/>
    </row>
    <row r="28" spans="2:18" ht="15.75" customHeight="1" thickBot="1">
      <c r="B28" s="458"/>
      <c r="C28" s="50" t="s">
        <v>68</v>
      </c>
      <c r="D28" s="51"/>
      <c r="P28" s="36"/>
      <c r="Q28" s="36"/>
      <c r="R28" s="36"/>
    </row>
    <row r="29" spans="16:18" ht="15" customHeight="1">
      <c r="P29" s="36"/>
      <c r="Q29" s="36"/>
      <c r="R29" s="36"/>
    </row>
    <row r="30" spans="16:18" ht="15" customHeight="1">
      <c r="P30" s="36"/>
      <c r="Q30" s="36"/>
      <c r="R30" s="36"/>
    </row>
    <row r="32" ht="15.75" thickBot="1"/>
    <row r="33" spans="2:4" ht="30.75" thickBot="1">
      <c r="B33" s="54" t="s">
        <v>60</v>
      </c>
      <c r="C33" s="55" t="s">
        <v>61</v>
      </c>
      <c r="D33" s="55" t="s">
        <v>75</v>
      </c>
    </row>
    <row r="34" spans="2:4" ht="15">
      <c r="B34" s="459">
        <v>2013</v>
      </c>
      <c r="C34" s="40" t="s">
        <v>69</v>
      </c>
      <c r="D34" s="45">
        <v>103620</v>
      </c>
    </row>
    <row r="35" spans="2:4" ht="15">
      <c r="B35" s="460"/>
      <c r="C35" s="41" t="s">
        <v>70</v>
      </c>
      <c r="D35" s="46">
        <v>134478</v>
      </c>
    </row>
    <row r="36" spans="2:4" ht="15">
      <c r="B36" s="460"/>
      <c r="C36" s="41" t="s">
        <v>71</v>
      </c>
      <c r="D36" s="46">
        <v>109267</v>
      </c>
    </row>
    <row r="37" spans="2:4" ht="15">
      <c r="B37" s="460"/>
      <c r="C37" s="41" t="s">
        <v>72</v>
      </c>
      <c r="D37" s="46">
        <v>132651</v>
      </c>
    </row>
    <row r="38" spans="2:4" ht="15">
      <c r="B38" s="460"/>
      <c r="C38" s="41" t="s">
        <v>73</v>
      </c>
      <c r="D38" s="46">
        <v>123290</v>
      </c>
    </row>
    <row r="39" spans="2:4" ht="15">
      <c r="B39" s="460"/>
      <c r="C39" s="41" t="s">
        <v>74</v>
      </c>
      <c r="D39" s="46">
        <v>122008</v>
      </c>
    </row>
    <row r="40" spans="2:4" ht="15">
      <c r="B40" s="460"/>
      <c r="C40" s="41" t="s">
        <v>63</v>
      </c>
      <c r="D40" s="46">
        <v>131857</v>
      </c>
    </row>
    <row r="41" spans="2:4" ht="15">
      <c r="B41" s="460"/>
      <c r="C41" s="41" t="s">
        <v>64</v>
      </c>
      <c r="D41" s="46">
        <v>112866</v>
      </c>
    </row>
    <row r="42" spans="2:4" ht="15">
      <c r="B42" s="460"/>
      <c r="C42" s="41" t="s">
        <v>65</v>
      </c>
      <c r="D42" s="46">
        <v>112904</v>
      </c>
    </row>
    <row r="43" spans="2:4" ht="15">
      <c r="B43" s="460"/>
      <c r="C43" s="41" t="s">
        <v>66</v>
      </c>
      <c r="D43" s="46">
        <v>124815</v>
      </c>
    </row>
    <row r="44" spans="2:4" ht="15">
      <c r="B44" s="460"/>
      <c r="C44" s="41" t="s">
        <v>67</v>
      </c>
      <c r="D44" s="46"/>
    </row>
    <row r="45" spans="2:4" ht="15.75" thickBot="1">
      <c r="B45" s="461"/>
      <c r="C45" s="42" t="s">
        <v>68</v>
      </c>
      <c r="D45" s="47"/>
    </row>
    <row r="47" spans="3:4" ht="15">
      <c r="C47" s="276"/>
      <c r="D47" s="276"/>
    </row>
    <row r="49" ht="15.75" thickBot="1"/>
    <row r="50" spans="2:4" ht="33.75" customHeight="1" thickBot="1">
      <c r="B50" s="59" t="s">
        <v>60</v>
      </c>
      <c r="C50" s="60" t="s">
        <v>61</v>
      </c>
      <c r="D50" s="60" t="s">
        <v>144</v>
      </c>
    </row>
    <row r="51" spans="2:4" ht="15">
      <c r="B51" s="462">
        <v>2013</v>
      </c>
      <c r="C51" s="40" t="s">
        <v>69</v>
      </c>
      <c r="D51" s="56">
        <v>0.8112</v>
      </c>
    </row>
    <row r="52" spans="2:4" ht="15">
      <c r="B52" s="463"/>
      <c r="C52" s="41" t="s">
        <v>70</v>
      </c>
      <c r="D52" s="57">
        <v>0.8189</v>
      </c>
    </row>
    <row r="53" spans="2:4" ht="15">
      <c r="B53" s="463"/>
      <c r="C53" s="41" t="s">
        <v>71</v>
      </c>
      <c r="D53" s="57">
        <v>0.8403</v>
      </c>
    </row>
    <row r="54" spans="2:4" ht="15">
      <c r="B54" s="463"/>
      <c r="C54" s="41" t="s">
        <v>72</v>
      </c>
      <c r="D54" s="57">
        <v>0.8529</v>
      </c>
    </row>
    <row r="55" spans="2:4" ht="15">
      <c r="B55" s="463"/>
      <c r="C55" s="41" t="s">
        <v>73</v>
      </c>
      <c r="D55" s="57">
        <v>0.8727</v>
      </c>
    </row>
    <row r="56" spans="2:4" ht="15">
      <c r="B56" s="463"/>
      <c r="C56" s="41" t="s">
        <v>74</v>
      </c>
      <c r="D56" s="57">
        <v>0.871</v>
      </c>
    </row>
    <row r="57" spans="2:4" ht="15">
      <c r="B57" s="463"/>
      <c r="C57" s="41" t="s">
        <v>63</v>
      </c>
      <c r="D57" s="57">
        <v>0.8898</v>
      </c>
    </row>
    <row r="58" spans="2:4" ht="15">
      <c r="B58" s="463"/>
      <c r="C58" s="41" t="s">
        <v>64</v>
      </c>
      <c r="D58" s="57">
        <v>0.9008</v>
      </c>
    </row>
    <row r="59" spans="2:4" ht="15">
      <c r="B59" s="463"/>
      <c r="C59" s="41" t="s">
        <v>65</v>
      </c>
      <c r="D59" s="57">
        <v>0.8993</v>
      </c>
    </row>
    <row r="60" spans="2:4" ht="15">
      <c r="B60" s="463"/>
      <c r="C60" s="41" t="s">
        <v>66</v>
      </c>
      <c r="D60" s="57">
        <v>0.907</v>
      </c>
    </row>
    <row r="61" spans="2:4" ht="15">
      <c r="B61" s="463"/>
      <c r="C61" s="41" t="s">
        <v>67</v>
      </c>
      <c r="D61" s="57"/>
    </row>
    <row r="62" spans="2:4" ht="15.75" thickBot="1">
      <c r="B62" s="464"/>
      <c r="C62" s="42" t="s">
        <v>68</v>
      </c>
      <c r="D62" s="58"/>
    </row>
  </sheetData>
  <sheetProtection/>
  <mergeCells count="5">
    <mergeCell ref="C2:N2"/>
    <mergeCell ref="B11:B12"/>
    <mergeCell ref="B17:B28"/>
    <mergeCell ref="B34:B45"/>
    <mergeCell ref="B51:B6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O77"/>
  <sheetViews>
    <sheetView showGridLines="0" zoomScalePageLayoutView="0" workbookViewId="0" topLeftCell="M62">
      <selection activeCell="U84" sqref="U84"/>
    </sheetView>
  </sheetViews>
  <sheetFormatPr defaultColWidth="11.421875" defaultRowHeight="15"/>
  <cols>
    <col min="1" max="1" width="3.57421875" style="0" customWidth="1"/>
    <col min="2" max="2" width="17.140625" style="0" customWidth="1"/>
    <col min="3" max="3" width="14.57421875" style="0" customWidth="1"/>
    <col min="4" max="4" width="13.57421875" style="0" customWidth="1"/>
    <col min="5" max="5" width="11.140625" style="0" customWidth="1"/>
    <col min="6" max="6" width="13.421875" style="0" customWidth="1"/>
    <col min="7" max="7" width="10.421875" style="0" customWidth="1"/>
    <col min="8" max="8" width="14.421875" style="0" customWidth="1"/>
    <col min="9" max="9" width="11.421875" style="0" customWidth="1"/>
    <col min="10" max="10" width="13.57421875" style="0" customWidth="1"/>
    <col min="11" max="11" width="11.00390625" style="0" customWidth="1"/>
    <col min="12" max="12" width="13.421875" style="0" customWidth="1"/>
    <col min="13" max="13" width="11.57421875" style="0" customWidth="1"/>
    <col min="14" max="14" width="11.7109375" style="0" customWidth="1"/>
    <col min="15" max="15" width="11.57421875" style="0" customWidth="1"/>
    <col min="16" max="16" width="11.140625" style="0" customWidth="1"/>
    <col min="17" max="17" width="11.8515625" style="0" customWidth="1"/>
    <col min="18" max="18" width="11.421875" style="0" customWidth="1"/>
    <col min="19" max="19" width="15.140625" style="0" customWidth="1"/>
    <col min="20" max="20" width="11.421875" style="0" customWidth="1"/>
    <col min="21" max="21" width="14.57421875" style="0" customWidth="1"/>
    <col min="22" max="22" width="11.57421875" style="0" customWidth="1"/>
    <col min="23" max="23" width="15.00390625" style="0" hidden="1" customWidth="1"/>
    <col min="24" max="24" width="11.57421875" style="0" hidden="1" customWidth="1"/>
    <col min="25" max="25" width="15.421875" style="0" hidden="1" customWidth="1"/>
    <col min="26" max="26" width="11.57421875" style="0" hidden="1" customWidth="1"/>
    <col min="27" max="78" width="11.421875" style="0" customWidth="1"/>
    <col min="80" max="80" width="11.421875" style="0" hidden="1" customWidth="1"/>
    <col min="82" max="82" width="11.421875" style="0" hidden="1" customWidth="1"/>
    <col min="84" max="84" width="11.421875" style="0" hidden="1" customWidth="1"/>
    <col min="86" max="86" width="11.421875" style="0" hidden="1" customWidth="1"/>
    <col min="92" max="92" width="15.8515625" style="0" customWidth="1"/>
  </cols>
  <sheetData>
    <row r="1" ht="11.25" customHeight="1" thickBot="1"/>
    <row r="2" spans="3:26" ht="17.25" customHeight="1" thickBot="1">
      <c r="C2" s="452" t="s">
        <v>128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113"/>
      <c r="R2" s="113"/>
      <c r="S2" s="113"/>
      <c r="T2" s="113"/>
      <c r="U2" s="113"/>
      <c r="V2" s="113"/>
      <c r="W2" s="113"/>
      <c r="X2" s="113"/>
      <c r="Y2" s="113"/>
      <c r="Z2" s="114"/>
    </row>
    <row r="3" spans="2:26" s="130" customFormat="1" ht="21.75" customHeight="1" thickBot="1">
      <c r="B3" s="297" t="s">
        <v>162</v>
      </c>
      <c r="C3" s="477" t="s">
        <v>155</v>
      </c>
      <c r="D3" s="474"/>
      <c r="E3" s="465" t="s">
        <v>156</v>
      </c>
      <c r="F3" s="474"/>
      <c r="G3" s="478" t="s">
        <v>145</v>
      </c>
      <c r="H3" s="479"/>
      <c r="I3" s="465" t="s">
        <v>157</v>
      </c>
      <c r="J3" s="466"/>
      <c r="K3" s="475" t="s">
        <v>136</v>
      </c>
      <c r="L3" s="476"/>
      <c r="M3" s="474" t="s">
        <v>135</v>
      </c>
      <c r="N3" s="467"/>
      <c r="O3" s="467" t="s">
        <v>134</v>
      </c>
      <c r="P3" s="467"/>
      <c r="Q3" s="467" t="s">
        <v>133</v>
      </c>
      <c r="R3" s="467"/>
      <c r="S3" s="467" t="s">
        <v>132</v>
      </c>
      <c r="T3" s="467"/>
      <c r="U3" s="467" t="s">
        <v>131</v>
      </c>
      <c r="V3" s="467"/>
      <c r="W3" s="467" t="s">
        <v>130</v>
      </c>
      <c r="X3" s="467"/>
      <c r="Y3" s="467" t="s">
        <v>129</v>
      </c>
      <c r="Z3" s="467"/>
    </row>
    <row r="4" spans="3:26" s="112" customFormat="1" ht="45.75" hidden="1" thickBot="1">
      <c r="C4" s="135" t="s">
        <v>153</v>
      </c>
      <c r="D4" s="136" t="s">
        <v>154</v>
      </c>
      <c r="E4" s="137" t="s">
        <v>153</v>
      </c>
      <c r="F4" s="137" t="s">
        <v>154</v>
      </c>
      <c r="G4" s="137" t="s">
        <v>153</v>
      </c>
      <c r="H4" s="137" t="s">
        <v>154</v>
      </c>
      <c r="I4" s="137" t="s">
        <v>153</v>
      </c>
      <c r="J4" s="225" t="s">
        <v>154</v>
      </c>
      <c r="K4" s="235" t="s">
        <v>153</v>
      </c>
      <c r="L4" s="236" t="s">
        <v>154</v>
      </c>
      <c r="M4" s="230" t="s">
        <v>153</v>
      </c>
      <c r="N4" s="137" t="s">
        <v>154</v>
      </c>
      <c r="O4" s="137" t="s">
        <v>153</v>
      </c>
      <c r="P4" s="137" t="s">
        <v>154</v>
      </c>
      <c r="Q4" s="137" t="s">
        <v>153</v>
      </c>
      <c r="R4" s="137" t="s">
        <v>154</v>
      </c>
      <c r="S4" s="137" t="s">
        <v>153</v>
      </c>
      <c r="T4" s="137" t="s">
        <v>154</v>
      </c>
      <c r="U4" s="137" t="s">
        <v>153</v>
      </c>
      <c r="V4" s="137" t="s">
        <v>154</v>
      </c>
      <c r="W4" s="137" t="s">
        <v>153</v>
      </c>
      <c r="X4" s="137" t="s">
        <v>154</v>
      </c>
      <c r="Y4" s="137" t="s">
        <v>153</v>
      </c>
      <c r="Z4" s="137" t="s">
        <v>154</v>
      </c>
    </row>
    <row r="5" spans="2:93" ht="42.75" thickBot="1">
      <c r="B5" s="131" t="s">
        <v>163</v>
      </c>
      <c r="C5" s="138">
        <v>72</v>
      </c>
      <c r="D5" s="156">
        <f>C5/C8</f>
        <v>0.8</v>
      </c>
      <c r="E5" s="138">
        <v>74</v>
      </c>
      <c r="F5" s="156">
        <f>E5/E8</f>
        <v>0.8222222222222222</v>
      </c>
      <c r="G5" s="138">
        <v>75</v>
      </c>
      <c r="H5" s="158">
        <f>G5/G8</f>
        <v>0.8241758241758241</v>
      </c>
      <c r="I5" s="138">
        <v>77</v>
      </c>
      <c r="J5" s="226">
        <f>I5/I8</f>
        <v>0.8461538461538461</v>
      </c>
      <c r="K5" s="138">
        <v>80</v>
      </c>
      <c r="L5" s="158">
        <f>K5/K8</f>
        <v>0.8791208791208791</v>
      </c>
      <c r="M5" s="231">
        <v>80</v>
      </c>
      <c r="N5" s="158">
        <f>M5/M8</f>
        <v>0.8791208791208791</v>
      </c>
      <c r="O5" s="138">
        <v>82</v>
      </c>
      <c r="P5" s="158">
        <f>O5/O8</f>
        <v>0.9010989010989011</v>
      </c>
      <c r="Q5" s="138">
        <v>83</v>
      </c>
      <c r="R5" s="158">
        <f>Q5/Q8</f>
        <v>0.9120879120879121</v>
      </c>
      <c r="S5" s="138">
        <v>82</v>
      </c>
      <c r="T5" s="158">
        <f>S5/S8</f>
        <v>0.9010989010989011</v>
      </c>
      <c r="U5" s="138">
        <v>86</v>
      </c>
      <c r="V5" s="158">
        <f>U5/U8</f>
        <v>0.945054945054945</v>
      </c>
      <c r="W5" s="138">
        <v>0</v>
      </c>
      <c r="X5" s="148" t="e">
        <f>W5/W8</f>
        <v>#DIV/0!</v>
      </c>
      <c r="Y5" s="143">
        <v>0</v>
      </c>
      <c r="Z5" s="148" t="e">
        <f>Y5/Y8</f>
        <v>#DIV/0!</v>
      </c>
      <c r="CA5" s="130" t="s">
        <v>119</v>
      </c>
      <c r="CC5" s="153" t="s">
        <v>155</v>
      </c>
      <c r="CE5" s="154" t="s">
        <v>156</v>
      </c>
      <c r="CG5" s="155" t="s">
        <v>145</v>
      </c>
      <c r="CI5" s="154" t="s">
        <v>157</v>
      </c>
      <c r="CJ5" s="155" t="s">
        <v>158</v>
      </c>
      <c r="CK5" s="292" t="s">
        <v>177</v>
      </c>
      <c r="CL5" s="292" t="s">
        <v>180</v>
      </c>
      <c r="CM5" s="292" t="s">
        <v>189</v>
      </c>
      <c r="CN5" s="292" t="s">
        <v>192</v>
      </c>
      <c r="CO5" s="292" t="s">
        <v>195</v>
      </c>
    </row>
    <row r="6" spans="2:93" ht="23.25" customHeight="1">
      <c r="B6" s="132" t="s">
        <v>164</v>
      </c>
      <c r="C6" s="139">
        <v>14</v>
      </c>
      <c r="D6" s="152">
        <f>C6/C8</f>
        <v>0.15555555555555556</v>
      </c>
      <c r="E6" s="139">
        <v>14</v>
      </c>
      <c r="F6" s="152">
        <f>E6/E8</f>
        <v>0.15555555555555556</v>
      </c>
      <c r="G6" s="139">
        <v>15</v>
      </c>
      <c r="H6" s="159">
        <f>G6/G8</f>
        <v>0.16483516483516483</v>
      </c>
      <c r="I6" s="139">
        <v>11</v>
      </c>
      <c r="J6" s="227">
        <f>I6/I8</f>
        <v>0.12087912087912088</v>
      </c>
      <c r="K6" s="139">
        <v>9</v>
      </c>
      <c r="L6" s="159">
        <f>K6/K8</f>
        <v>0.0989010989010989</v>
      </c>
      <c r="M6" s="232">
        <v>8</v>
      </c>
      <c r="N6" s="159">
        <f>M6/M8</f>
        <v>0.08791208791208792</v>
      </c>
      <c r="O6" s="139">
        <v>7</v>
      </c>
      <c r="P6" s="159">
        <f>O6/O8</f>
        <v>0.07692307692307693</v>
      </c>
      <c r="Q6" s="139">
        <v>7</v>
      </c>
      <c r="R6" s="159">
        <f>Q6/Q8</f>
        <v>0.07692307692307693</v>
      </c>
      <c r="S6" s="139">
        <v>8</v>
      </c>
      <c r="T6" s="159">
        <f>S6/S8</f>
        <v>0.08791208791208792</v>
      </c>
      <c r="U6" s="139">
        <v>4</v>
      </c>
      <c r="V6" s="159">
        <f>U6/U8</f>
        <v>0.04395604395604396</v>
      </c>
      <c r="W6" s="139">
        <v>0</v>
      </c>
      <c r="X6" s="149" t="e">
        <f>W6/W8</f>
        <v>#DIV/0!</v>
      </c>
      <c r="Y6" s="144">
        <v>0</v>
      </c>
      <c r="Z6" s="149" t="e">
        <f>Y6/Y8</f>
        <v>#DIV/0!</v>
      </c>
      <c r="CA6" s="131" t="s">
        <v>159</v>
      </c>
      <c r="CB6" s="138">
        <v>72</v>
      </c>
      <c r="CC6" s="156">
        <f>CB6/CB9</f>
        <v>0.8</v>
      </c>
      <c r="CD6" s="237">
        <v>74</v>
      </c>
      <c r="CE6" s="156">
        <f>CD6/CD9</f>
        <v>0.8222222222222222</v>
      </c>
      <c r="CF6" s="237">
        <v>75</v>
      </c>
      <c r="CG6" s="158">
        <f>CF6/CF9</f>
        <v>0.8241758241758241</v>
      </c>
      <c r="CH6" s="237">
        <v>77</v>
      </c>
      <c r="CI6" s="158">
        <v>0.8462</v>
      </c>
      <c r="CJ6" s="226">
        <v>0.8791</v>
      </c>
      <c r="CK6" s="293">
        <v>0.8791208791208791</v>
      </c>
      <c r="CL6" s="294">
        <v>0.9011</v>
      </c>
      <c r="CM6" s="294">
        <v>0.9121</v>
      </c>
      <c r="CN6" s="303">
        <f>+T5</f>
        <v>0.9010989010989011</v>
      </c>
      <c r="CO6" s="158">
        <f>+V5</f>
        <v>0.945054945054945</v>
      </c>
    </row>
    <row r="7" spans="2:93" ht="23.25" customHeight="1">
      <c r="B7" s="133" t="s">
        <v>165</v>
      </c>
      <c r="C7" s="140">
        <v>4</v>
      </c>
      <c r="D7" s="157">
        <f>C7/C8</f>
        <v>0.044444444444444446</v>
      </c>
      <c r="E7" s="140">
        <v>2</v>
      </c>
      <c r="F7" s="157">
        <f>E7/E8</f>
        <v>0.022222222222222223</v>
      </c>
      <c r="G7" s="140">
        <v>1</v>
      </c>
      <c r="H7" s="160">
        <f>G7/G8</f>
        <v>0.01098901098901099</v>
      </c>
      <c r="I7" s="140">
        <v>3</v>
      </c>
      <c r="J7" s="228">
        <f>I7/I8</f>
        <v>0.03296703296703297</v>
      </c>
      <c r="K7" s="140">
        <v>2</v>
      </c>
      <c r="L7" s="160">
        <f>K7/K8</f>
        <v>0.02197802197802198</v>
      </c>
      <c r="M7" s="233">
        <v>3</v>
      </c>
      <c r="N7" s="160">
        <f>M7/M8</f>
        <v>0.03296703296703297</v>
      </c>
      <c r="O7" s="140">
        <v>2</v>
      </c>
      <c r="P7" s="160">
        <f>O7/O8</f>
        <v>0.02197802197802198</v>
      </c>
      <c r="Q7" s="140">
        <v>1</v>
      </c>
      <c r="R7" s="160">
        <f>Q7/Q8</f>
        <v>0.01098901098901099</v>
      </c>
      <c r="S7" s="140">
        <v>1</v>
      </c>
      <c r="T7" s="160">
        <f>S7/S8</f>
        <v>0.01098901098901099</v>
      </c>
      <c r="U7" s="140">
        <v>1</v>
      </c>
      <c r="V7" s="160">
        <f>U7/U8</f>
        <v>0.01098901098901099</v>
      </c>
      <c r="W7" s="140">
        <v>0</v>
      </c>
      <c r="X7" s="150" t="e">
        <f>W7/W8</f>
        <v>#DIV/0!</v>
      </c>
      <c r="Y7" s="145">
        <v>0</v>
      </c>
      <c r="Z7" s="150" t="e">
        <f>Y7/Y8</f>
        <v>#DIV/0!</v>
      </c>
      <c r="CA7" s="132" t="s">
        <v>160</v>
      </c>
      <c r="CB7" s="139">
        <v>14</v>
      </c>
      <c r="CC7" s="152">
        <f>CB7/CB9</f>
        <v>0.15555555555555556</v>
      </c>
      <c r="CD7" s="238">
        <v>14</v>
      </c>
      <c r="CE7" s="152">
        <f>CD7/CD9</f>
        <v>0.15555555555555556</v>
      </c>
      <c r="CF7" s="238">
        <v>15</v>
      </c>
      <c r="CG7" s="159">
        <f>CF7/CF9</f>
        <v>0.16483516483516483</v>
      </c>
      <c r="CH7" s="238">
        <v>11</v>
      </c>
      <c r="CI7" s="159">
        <f>CH7/CH9</f>
        <v>0.12087912087912088</v>
      </c>
      <c r="CJ7" s="227">
        <v>0.0989</v>
      </c>
      <c r="CK7" s="295">
        <v>0.08791208791208792</v>
      </c>
      <c r="CL7" s="294">
        <v>0.0769</v>
      </c>
      <c r="CM7" s="294">
        <v>0.0769</v>
      </c>
      <c r="CN7" s="303">
        <f>+T6</f>
        <v>0.08791208791208792</v>
      </c>
      <c r="CO7" s="159">
        <f>+V6</f>
        <v>0.04395604395604396</v>
      </c>
    </row>
    <row r="8" spans="2:93" ht="24.75" customHeight="1" thickBot="1">
      <c r="B8" s="134" t="s">
        <v>152</v>
      </c>
      <c r="C8" s="141">
        <f>C5+C6+C7</f>
        <v>90</v>
      </c>
      <c r="D8" s="142">
        <f>D5+D6+D7</f>
        <v>1</v>
      </c>
      <c r="E8" s="141">
        <f>E5+E6+E7</f>
        <v>90</v>
      </c>
      <c r="F8" s="147">
        <f>SUM(F5:F7)</f>
        <v>1</v>
      </c>
      <c r="G8" s="141">
        <f>G5+G6+G7</f>
        <v>91</v>
      </c>
      <c r="H8" s="147">
        <f>SUM(H5:H7)</f>
        <v>0.9999999999999999</v>
      </c>
      <c r="I8" s="141">
        <f>I5+I6+I7</f>
        <v>91</v>
      </c>
      <c r="J8" s="229">
        <f aca="true" t="shared" si="0" ref="J8:Z8">SUM(J5:J7)</f>
        <v>1</v>
      </c>
      <c r="K8" s="141">
        <f t="shared" si="0"/>
        <v>91</v>
      </c>
      <c r="L8" s="151">
        <f t="shared" si="0"/>
        <v>1</v>
      </c>
      <c r="M8" s="234">
        <f t="shared" si="0"/>
        <v>91</v>
      </c>
      <c r="N8" s="151">
        <f t="shared" si="0"/>
        <v>1</v>
      </c>
      <c r="O8" s="141">
        <f t="shared" si="0"/>
        <v>91</v>
      </c>
      <c r="P8" s="151">
        <f t="shared" si="0"/>
        <v>1</v>
      </c>
      <c r="Q8" s="141">
        <f t="shared" si="0"/>
        <v>91</v>
      </c>
      <c r="R8" s="151">
        <f t="shared" si="0"/>
        <v>1</v>
      </c>
      <c r="S8" s="141">
        <f t="shared" si="0"/>
        <v>91</v>
      </c>
      <c r="T8" s="151">
        <f t="shared" si="0"/>
        <v>1</v>
      </c>
      <c r="U8" s="141">
        <f t="shared" si="0"/>
        <v>91</v>
      </c>
      <c r="V8" s="151">
        <f t="shared" si="0"/>
        <v>0.9999999999999999</v>
      </c>
      <c r="W8" s="141">
        <f t="shared" si="0"/>
        <v>0</v>
      </c>
      <c r="X8" s="151" t="e">
        <f t="shared" si="0"/>
        <v>#DIV/0!</v>
      </c>
      <c r="Y8" s="146">
        <f t="shared" si="0"/>
        <v>0</v>
      </c>
      <c r="Z8" s="151" t="e">
        <f t="shared" si="0"/>
        <v>#DIV/0!</v>
      </c>
      <c r="CA8" s="133" t="s">
        <v>161</v>
      </c>
      <c r="CB8" s="140">
        <v>4</v>
      </c>
      <c r="CC8" s="157">
        <f>CB8/CB9</f>
        <v>0.044444444444444446</v>
      </c>
      <c r="CD8" s="239">
        <v>2</v>
      </c>
      <c r="CE8" s="157">
        <f>CD8/CD9</f>
        <v>0.022222222222222223</v>
      </c>
      <c r="CF8" s="239">
        <v>1</v>
      </c>
      <c r="CG8" s="160">
        <f>CF8/CF9</f>
        <v>0.01098901098901099</v>
      </c>
      <c r="CH8" s="239">
        <v>3</v>
      </c>
      <c r="CI8" s="160">
        <f>CH8/CH9</f>
        <v>0.03296703296703297</v>
      </c>
      <c r="CJ8" s="228">
        <v>0.022</v>
      </c>
      <c r="CK8" s="296">
        <v>0.03296703296703297</v>
      </c>
      <c r="CL8" s="294">
        <v>0.022</v>
      </c>
      <c r="CM8" s="294">
        <v>0.011</v>
      </c>
      <c r="CN8" s="303">
        <f>+T7</f>
        <v>0.01098901098901099</v>
      </c>
      <c r="CO8" s="160">
        <f>+V7</f>
        <v>0.01098901098901099</v>
      </c>
    </row>
    <row r="9" spans="79:93" ht="24" thickBot="1">
      <c r="CA9" s="134" t="s">
        <v>152</v>
      </c>
      <c r="CB9" s="141">
        <f>CB6+CB7+CB8</f>
        <v>90</v>
      </c>
      <c r="CC9" s="142">
        <f>CC6+CC7+CC8</f>
        <v>1</v>
      </c>
      <c r="CD9" s="141">
        <f>CD6+CD7+CD8</f>
        <v>90</v>
      </c>
      <c r="CE9" s="147">
        <f>SUM(CE6:CE8)</f>
        <v>1</v>
      </c>
      <c r="CF9" s="141">
        <f>CF6+CF7+CF8</f>
        <v>91</v>
      </c>
      <c r="CG9" s="147">
        <f>SUM(CG6:CG8)</f>
        <v>0.9999999999999999</v>
      </c>
      <c r="CH9" s="141">
        <f>CH6+CH7+CH8</f>
        <v>91</v>
      </c>
      <c r="CI9" s="147">
        <f aca="true" t="shared" si="1" ref="CI9:CN9">SUM(CI6:CI8)</f>
        <v>1.0000461538461538</v>
      </c>
      <c r="CJ9" s="291">
        <f t="shared" si="1"/>
        <v>1</v>
      </c>
      <c r="CK9" s="294">
        <f t="shared" si="1"/>
        <v>1</v>
      </c>
      <c r="CL9" s="294">
        <f t="shared" si="1"/>
        <v>1</v>
      </c>
      <c r="CM9" s="294">
        <f t="shared" si="1"/>
        <v>1</v>
      </c>
      <c r="CN9" s="5">
        <f t="shared" si="1"/>
        <v>1</v>
      </c>
      <c r="CO9" s="378">
        <f>SUM(CO6:CO8)</f>
        <v>0.9999999999999999</v>
      </c>
    </row>
    <row r="13" ht="15">
      <c r="L13" s="251"/>
    </row>
    <row r="14" ht="15">
      <c r="L14" s="251"/>
    </row>
    <row r="30" ht="15.75" thickBot="1"/>
    <row r="31" spans="2:4" ht="15.75" thickBot="1">
      <c r="B31" s="171" t="s">
        <v>60</v>
      </c>
      <c r="C31" s="172" t="s">
        <v>61</v>
      </c>
      <c r="D31" s="172" t="s">
        <v>57</v>
      </c>
    </row>
    <row r="32" spans="2:4" ht="15">
      <c r="B32" s="468">
        <v>2013</v>
      </c>
      <c r="C32" s="43" t="s">
        <v>69</v>
      </c>
      <c r="D32" s="48">
        <v>0.8</v>
      </c>
    </row>
    <row r="33" spans="2:4" ht="15">
      <c r="B33" s="469"/>
      <c r="C33" s="44" t="s">
        <v>70</v>
      </c>
      <c r="D33" s="49">
        <v>0.8222</v>
      </c>
    </row>
    <row r="34" spans="2:4" ht="15">
      <c r="B34" s="469"/>
      <c r="C34" s="44" t="s">
        <v>71</v>
      </c>
      <c r="D34" s="49">
        <v>0.8242</v>
      </c>
    </row>
    <row r="35" spans="2:4" ht="15">
      <c r="B35" s="469"/>
      <c r="C35" s="44" t="s">
        <v>72</v>
      </c>
      <c r="D35" s="49">
        <v>0.8462</v>
      </c>
    </row>
    <row r="36" spans="2:4" ht="15">
      <c r="B36" s="469"/>
      <c r="C36" s="44" t="s">
        <v>73</v>
      </c>
      <c r="D36" s="49">
        <f>+L5</f>
        <v>0.8791208791208791</v>
      </c>
    </row>
    <row r="37" spans="2:35" ht="15">
      <c r="B37" s="469"/>
      <c r="C37" s="44" t="s">
        <v>74</v>
      </c>
      <c r="D37" s="49">
        <f>+N5</f>
        <v>0.8791208791208791</v>
      </c>
      <c r="AI37" s="112"/>
    </row>
    <row r="38" spans="2:35" ht="15">
      <c r="B38" s="469"/>
      <c r="C38" s="44" t="s">
        <v>63</v>
      </c>
      <c r="D38" s="49">
        <f>+P5</f>
        <v>0.9010989010989011</v>
      </c>
      <c r="AI38" s="112"/>
    </row>
    <row r="39" spans="2:35" ht="15">
      <c r="B39" s="469"/>
      <c r="C39" s="44" t="s">
        <v>64</v>
      </c>
      <c r="D39" s="49">
        <f>+R5</f>
        <v>0.9120879120879121</v>
      </c>
      <c r="AI39" s="112"/>
    </row>
    <row r="40" spans="2:4" ht="15">
      <c r="B40" s="469"/>
      <c r="C40" s="44" t="s">
        <v>65</v>
      </c>
      <c r="D40" s="49">
        <f>+T5</f>
        <v>0.9010989010989011</v>
      </c>
    </row>
    <row r="41" spans="2:4" ht="15">
      <c r="B41" s="469"/>
      <c r="C41" s="44" t="s">
        <v>66</v>
      </c>
      <c r="D41" s="49">
        <f>+V5</f>
        <v>0.945054945054945</v>
      </c>
    </row>
    <row r="42" spans="2:4" ht="15">
      <c r="B42" s="469"/>
      <c r="C42" s="44" t="s">
        <v>67</v>
      </c>
      <c r="D42" s="49"/>
    </row>
    <row r="43" spans="2:4" ht="15.75" thickBot="1">
      <c r="B43" s="470"/>
      <c r="C43" s="50" t="s">
        <v>68</v>
      </c>
      <c r="D43" s="51"/>
    </row>
    <row r="44" spans="2:4" ht="15.75">
      <c r="B44" s="169"/>
      <c r="C44" s="167"/>
      <c r="D44" s="168"/>
    </row>
    <row r="45" spans="2:4" ht="15.75">
      <c r="B45" s="169"/>
      <c r="C45" s="167"/>
      <c r="D45" s="168"/>
    </row>
    <row r="47" ht="15.75" thickBot="1"/>
    <row r="48" spans="2:4" ht="15.75" thickBot="1">
      <c r="B48" s="173" t="s">
        <v>60</v>
      </c>
      <c r="C48" s="174" t="s">
        <v>61</v>
      </c>
      <c r="D48" s="174" t="s">
        <v>58</v>
      </c>
    </row>
    <row r="49" spans="2:4" ht="15">
      <c r="B49" s="471">
        <v>2013</v>
      </c>
      <c r="C49" s="40" t="s">
        <v>69</v>
      </c>
      <c r="D49" s="163">
        <v>0.1556</v>
      </c>
    </row>
    <row r="50" spans="2:4" ht="15">
      <c r="B50" s="472"/>
      <c r="C50" s="41" t="s">
        <v>70</v>
      </c>
      <c r="D50" s="164">
        <v>0.1556</v>
      </c>
    </row>
    <row r="51" spans="2:4" ht="15">
      <c r="B51" s="472"/>
      <c r="C51" s="41" t="s">
        <v>71</v>
      </c>
      <c r="D51" s="164">
        <v>0.1648</v>
      </c>
    </row>
    <row r="52" spans="2:4" ht="15">
      <c r="B52" s="472"/>
      <c r="C52" s="41" t="s">
        <v>72</v>
      </c>
      <c r="D52" s="164">
        <v>0.1209</v>
      </c>
    </row>
    <row r="53" spans="2:4" ht="15">
      <c r="B53" s="472"/>
      <c r="C53" s="41" t="s">
        <v>73</v>
      </c>
      <c r="D53" s="164">
        <f>+L6</f>
        <v>0.0989010989010989</v>
      </c>
    </row>
    <row r="54" spans="2:4" ht="15">
      <c r="B54" s="472"/>
      <c r="C54" s="41" t="s">
        <v>74</v>
      </c>
      <c r="D54" s="164">
        <f>+N6</f>
        <v>0.08791208791208792</v>
      </c>
    </row>
    <row r="55" spans="2:4" ht="15">
      <c r="B55" s="472"/>
      <c r="C55" s="41" t="s">
        <v>63</v>
      </c>
      <c r="D55" s="164">
        <f>+P6</f>
        <v>0.07692307692307693</v>
      </c>
    </row>
    <row r="56" spans="2:4" ht="15">
      <c r="B56" s="472"/>
      <c r="C56" s="41" t="s">
        <v>64</v>
      </c>
      <c r="D56" s="164">
        <f>+R6</f>
        <v>0.07692307692307693</v>
      </c>
    </row>
    <row r="57" spans="2:4" ht="15">
      <c r="B57" s="472"/>
      <c r="C57" s="41" t="s">
        <v>65</v>
      </c>
      <c r="D57" s="164">
        <f>+T6</f>
        <v>0.08791208791208792</v>
      </c>
    </row>
    <row r="58" spans="2:4" ht="15">
      <c r="B58" s="472"/>
      <c r="C58" s="41" t="s">
        <v>66</v>
      </c>
      <c r="D58" s="164">
        <f>+V6</f>
        <v>0.04395604395604396</v>
      </c>
    </row>
    <row r="59" spans="2:4" ht="15">
      <c r="B59" s="472"/>
      <c r="C59" s="41" t="s">
        <v>67</v>
      </c>
      <c r="D59" s="164"/>
    </row>
    <row r="60" spans="2:4" ht="15.75" thickBot="1">
      <c r="B60" s="473"/>
      <c r="C60" s="42" t="s">
        <v>68</v>
      </c>
      <c r="D60" s="165"/>
    </row>
    <row r="61" spans="2:4" ht="15.75">
      <c r="B61" s="166"/>
      <c r="C61" s="161"/>
      <c r="D61" s="170"/>
    </row>
    <row r="62" spans="2:4" ht="15.75">
      <c r="B62" s="166"/>
      <c r="C62" s="161"/>
      <c r="D62" s="170"/>
    </row>
    <row r="63" spans="2:4" ht="15.75">
      <c r="B63" s="166"/>
      <c r="C63" s="161"/>
      <c r="D63" s="162"/>
    </row>
    <row r="64" ht="15.75" thickBot="1"/>
    <row r="65" spans="2:4" ht="15.75" thickBot="1">
      <c r="B65" s="59" t="s">
        <v>60</v>
      </c>
      <c r="C65" s="60" t="s">
        <v>61</v>
      </c>
      <c r="D65" s="60" t="s">
        <v>59</v>
      </c>
    </row>
    <row r="66" spans="2:4" ht="15">
      <c r="B66" s="462">
        <v>2013</v>
      </c>
      <c r="C66" s="40" t="s">
        <v>69</v>
      </c>
      <c r="D66" s="56">
        <v>0.0444</v>
      </c>
    </row>
    <row r="67" spans="2:4" ht="15">
      <c r="B67" s="463"/>
      <c r="C67" s="41" t="s">
        <v>70</v>
      </c>
      <c r="D67" s="57">
        <v>0.0222</v>
      </c>
    </row>
    <row r="68" spans="2:4" ht="15">
      <c r="B68" s="463"/>
      <c r="C68" s="41" t="s">
        <v>71</v>
      </c>
      <c r="D68" s="57">
        <v>0.011</v>
      </c>
    </row>
    <row r="69" spans="2:4" ht="15">
      <c r="B69" s="463"/>
      <c r="C69" s="41" t="s">
        <v>72</v>
      </c>
      <c r="D69" s="57">
        <v>0.033</v>
      </c>
    </row>
    <row r="70" spans="2:4" ht="15">
      <c r="B70" s="463"/>
      <c r="C70" s="41" t="s">
        <v>73</v>
      </c>
      <c r="D70" s="57">
        <f>+L7</f>
        <v>0.02197802197802198</v>
      </c>
    </row>
    <row r="71" spans="2:4" ht="15">
      <c r="B71" s="463"/>
      <c r="C71" s="41" t="s">
        <v>74</v>
      </c>
      <c r="D71" s="57">
        <f>+N7</f>
        <v>0.03296703296703297</v>
      </c>
    </row>
    <row r="72" spans="2:4" ht="15">
      <c r="B72" s="463"/>
      <c r="C72" s="41" t="s">
        <v>63</v>
      </c>
      <c r="D72" s="57">
        <f>+P7</f>
        <v>0.02197802197802198</v>
      </c>
    </row>
    <row r="73" spans="2:4" ht="15">
      <c r="B73" s="463"/>
      <c r="C73" s="41" t="s">
        <v>64</v>
      </c>
      <c r="D73" s="57">
        <f>+R7</f>
        <v>0.01098901098901099</v>
      </c>
    </row>
    <row r="74" spans="2:4" ht="15">
      <c r="B74" s="463"/>
      <c r="C74" s="41" t="s">
        <v>65</v>
      </c>
      <c r="D74" s="57">
        <f>+T7</f>
        <v>0.01098901098901099</v>
      </c>
    </row>
    <row r="75" spans="2:4" ht="15">
      <c r="B75" s="463"/>
      <c r="C75" s="41" t="s">
        <v>66</v>
      </c>
      <c r="D75" s="57">
        <f>+V7</f>
        <v>0.01098901098901099</v>
      </c>
    </row>
    <row r="76" spans="2:4" ht="15">
      <c r="B76" s="463"/>
      <c r="C76" s="41" t="s">
        <v>67</v>
      </c>
      <c r="D76" s="57"/>
    </row>
    <row r="77" spans="2:4" ht="15.75" thickBot="1">
      <c r="B77" s="464"/>
      <c r="C77" s="42" t="s">
        <v>68</v>
      </c>
      <c r="D77" s="58"/>
    </row>
  </sheetData>
  <sheetProtection/>
  <mergeCells count="16">
    <mergeCell ref="C2:P2"/>
    <mergeCell ref="B32:B43"/>
    <mergeCell ref="B49:B60"/>
    <mergeCell ref="B66:B77"/>
    <mergeCell ref="O3:P3"/>
    <mergeCell ref="M3:N3"/>
    <mergeCell ref="K3:L3"/>
    <mergeCell ref="C3:D3"/>
    <mergeCell ref="E3:F3"/>
    <mergeCell ref="G3:H3"/>
    <mergeCell ref="I3:J3"/>
    <mergeCell ref="Y3:Z3"/>
    <mergeCell ref="W3:X3"/>
    <mergeCell ref="U3:V3"/>
    <mergeCell ref="S3:T3"/>
    <mergeCell ref="Q3:R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"/>
  <sheetViews>
    <sheetView showGridLines="0" zoomScalePageLayoutView="0" workbookViewId="0" topLeftCell="A7">
      <selection activeCell="P5" sqref="P5"/>
    </sheetView>
  </sheetViews>
  <sheetFormatPr defaultColWidth="11.421875" defaultRowHeight="15"/>
  <cols>
    <col min="1" max="1" width="4.8515625" style="0" customWidth="1"/>
  </cols>
  <sheetData>
    <row r="2" spans="2:13" ht="15" customHeight="1">
      <c r="B2" s="480" t="s">
        <v>176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2:13" ht="15" customHeight="1"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2:13" ht="15" customHeight="1"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ht="15.75" thickBot="1"/>
    <row r="6" spans="2:13" ht="15.75" thickBot="1">
      <c r="B6" s="247" t="s">
        <v>69</v>
      </c>
      <c r="C6" s="248" t="s">
        <v>70</v>
      </c>
      <c r="D6" s="248" t="s">
        <v>71</v>
      </c>
      <c r="E6" s="248" t="s">
        <v>72</v>
      </c>
      <c r="F6" s="248" t="s">
        <v>73</v>
      </c>
      <c r="G6" s="248" t="s">
        <v>74</v>
      </c>
      <c r="H6" s="248" t="s">
        <v>63</v>
      </c>
      <c r="I6" s="248" t="s">
        <v>64</v>
      </c>
      <c r="J6" s="248" t="s">
        <v>65</v>
      </c>
      <c r="K6" s="248" t="s">
        <v>66</v>
      </c>
      <c r="L6" s="248" t="s">
        <v>67</v>
      </c>
      <c r="M6" s="249" t="s">
        <v>68</v>
      </c>
    </row>
    <row r="7" spans="2:13" ht="15.75" thickBot="1">
      <c r="B7" s="250">
        <v>26562</v>
      </c>
      <c r="C7" s="246">
        <v>26562</v>
      </c>
      <c r="D7" s="246">
        <v>25523</v>
      </c>
      <c r="E7" s="246">
        <v>19994</v>
      </c>
      <c r="F7" s="246">
        <v>20098</v>
      </c>
      <c r="G7" s="245">
        <v>17930</v>
      </c>
      <c r="H7" s="245">
        <v>14956</v>
      </c>
      <c r="I7" s="245">
        <v>12908</v>
      </c>
      <c r="J7" s="245">
        <v>8872</v>
      </c>
      <c r="K7" s="245">
        <v>7368</v>
      </c>
      <c r="L7" s="245"/>
      <c r="M7" s="246"/>
    </row>
  </sheetData>
  <sheetProtection/>
  <mergeCells count="1">
    <mergeCell ref="B2:M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"/>
  <sheetViews>
    <sheetView showGridLines="0" zoomScalePageLayoutView="0" workbookViewId="0" topLeftCell="A1">
      <selection activeCell="O7" sqref="O7"/>
    </sheetView>
  </sheetViews>
  <sheetFormatPr defaultColWidth="11.421875" defaultRowHeight="15"/>
  <cols>
    <col min="1" max="1" width="4.8515625" style="0" customWidth="1"/>
  </cols>
  <sheetData>
    <row r="2" spans="2:13" ht="15" customHeight="1">
      <c r="B2" s="480" t="s">
        <v>175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2:13" ht="15" customHeight="1"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2:13" ht="15" customHeight="1"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ht="15.75" thickBot="1"/>
    <row r="6" spans="2:13" ht="15">
      <c r="B6" s="247" t="s">
        <v>69</v>
      </c>
      <c r="C6" s="248" t="s">
        <v>70</v>
      </c>
      <c r="D6" s="248" t="s">
        <v>71</v>
      </c>
      <c r="E6" s="248" t="s">
        <v>72</v>
      </c>
      <c r="F6" s="248" t="s">
        <v>73</v>
      </c>
      <c r="G6" s="248" t="s">
        <v>74</v>
      </c>
      <c r="H6" s="248" t="s">
        <v>63</v>
      </c>
      <c r="I6" s="248" t="s">
        <v>64</v>
      </c>
      <c r="J6" s="248" t="s">
        <v>65</v>
      </c>
      <c r="K6" s="248" t="s">
        <v>66</v>
      </c>
      <c r="L6" s="248" t="s">
        <v>67</v>
      </c>
      <c r="M6" s="249" t="s">
        <v>68</v>
      </c>
    </row>
    <row r="7" spans="2:13" ht="15.75" thickBot="1">
      <c r="B7" s="244">
        <v>7447</v>
      </c>
      <c r="C7" s="245">
        <v>8902</v>
      </c>
      <c r="D7" s="245">
        <v>7804</v>
      </c>
      <c r="E7" s="245">
        <v>10181</v>
      </c>
      <c r="F7" s="245">
        <v>10334</v>
      </c>
      <c r="G7" s="245">
        <v>11101</v>
      </c>
      <c r="H7" s="245">
        <v>9950</v>
      </c>
      <c r="I7" s="245">
        <v>9570</v>
      </c>
      <c r="J7" s="245">
        <v>9909</v>
      </c>
      <c r="K7" s="245">
        <v>11187</v>
      </c>
      <c r="L7" s="245"/>
      <c r="M7" s="246"/>
    </row>
  </sheetData>
  <sheetProtection/>
  <mergeCells count="1">
    <mergeCell ref="B2:M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G57"/>
  <sheetViews>
    <sheetView showGridLines="0" zoomScale="90" zoomScaleNormal="90" zoomScalePageLayoutView="0" workbookViewId="0" topLeftCell="A53">
      <selection activeCell="M77" sqref="M77"/>
    </sheetView>
  </sheetViews>
  <sheetFormatPr defaultColWidth="11.421875" defaultRowHeight="15"/>
  <cols>
    <col min="1" max="1" width="1.8515625" style="0" customWidth="1"/>
    <col min="2" max="2" width="13.57421875" style="0" customWidth="1"/>
    <col min="3" max="3" width="13.8515625" style="0" customWidth="1"/>
    <col min="4" max="4" width="14.28125" style="0" customWidth="1"/>
    <col min="5" max="5" width="10.7109375" style="0" bestFit="1" customWidth="1"/>
    <col min="6" max="6" width="13.140625" style="0" bestFit="1" customWidth="1"/>
    <col min="7" max="7" width="12.57421875" style="0" customWidth="1"/>
    <col min="8" max="11" width="10.7109375" style="0" bestFit="1" customWidth="1"/>
    <col min="12" max="13" width="10.7109375" style="0" customWidth="1"/>
    <col min="14" max="15" width="10.7109375" style="0" bestFit="1" customWidth="1"/>
    <col min="16" max="16" width="12.28125" style="0" bestFit="1" customWidth="1"/>
    <col min="17" max="17" width="10.7109375" style="0" bestFit="1" customWidth="1"/>
    <col min="18" max="18" width="11.8515625" style="0" bestFit="1" customWidth="1"/>
    <col min="19" max="19" width="10.8515625" style="0" bestFit="1" customWidth="1"/>
    <col min="20" max="27" width="10.7109375" style="0" bestFit="1" customWidth="1"/>
    <col min="28" max="28" width="12.28125" style="0" bestFit="1" customWidth="1"/>
    <col min="29" max="29" width="10.7109375" style="0" bestFit="1" customWidth="1"/>
    <col min="30" max="30" width="11.8515625" style="0" bestFit="1" customWidth="1"/>
    <col min="31" max="31" width="10.8515625" style="0" bestFit="1" customWidth="1"/>
    <col min="32" max="32" width="14.140625" style="0" customWidth="1"/>
    <col min="33" max="33" width="11.421875" style="0" customWidth="1"/>
  </cols>
  <sheetData>
    <row r="1" ht="15.75" thickBot="1"/>
    <row r="2" spans="5:32" ht="19.5" thickBot="1">
      <c r="E2" s="496" t="s">
        <v>88</v>
      </c>
      <c r="F2" s="497"/>
      <c r="G2" s="498"/>
      <c r="H2" s="452" t="s">
        <v>89</v>
      </c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4"/>
      <c r="T2" s="452" t="s">
        <v>128</v>
      </c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397" t="s">
        <v>205</v>
      </c>
    </row>
    <row r="3" spans="5:32" ht="32.25" thickBot="1">
      <c r="E3" s="240" t="s">
        <v>186</v>
      </c>
      <c r="F3" s="241" t="s">
        <v>187</v>
      </c>
      <c r="G3" s="242" t="s">
        <v>199</v>
      </c>
      <c r="H3" s="395" t="s">
        <v>200</v>
      </c>
      <c r="I3" s="243" t="s">
        <v>156</v>
      </c>
      <c r="J3" s="243" t="s">
        <v>201</v>
      </c>
      <c r="K3" s="241" t="s">
        <v>157</v>
      </c>
      <c r="L3" s="241" t="s">
        <v>202</v>
      </c>
      <c r="M3" s="241" t="s">
        <v>203</v>
      </c>
      <c r="N3" s="241" t="s">
        <v>183</v>
      </c>
      <c r="O3" s="241" t="s">
        <v>189</v>
      </c>
      <c r="P3" s="241" t="s">
        <v>185</v>
      </c>
      <c r="Q3" s="241" t="s">
        <v>195</v>
      </c>
      <c r="R3" s="241" t="s">
        <v>187</v>
      </c>
      <c r="S3" s="396" t="s">
        <v>199</v>
      </c>
      <c r="T3" s="240" t="s">
        <v>200</v>
      </c>
      <c r="U3" s="241" t="s">
        <v>207</v>
      </c>
      <c r="V3" s="243" t="s">
        <v>145</v>
      </c>
      <c r="W3" s="241" t="s">
        <v>206</v>
      </c>
      <c r="X3" s="241" t="s">
        <v>158</v>
      </c>
      <c r="Y3" s="241" t="s">
        <v>177</v>
      </c>
      <c r="Z3" s="241" t="s">
        <v>180</v>
      </c>
      <c r="AA3" s="241" t="s">
        <v>189</v>
      </c>
      <c r="AB3" s="241" t="s">
        <v>192</v>
      </c>
      <c r="AC3" s="241" t="s">
        <v>195</v>
      </c>
      <c r="AD3" s="241" t="s">
        <v>204</v>
      </c>
      <c r="AE3" s="396" t="s">
        <v>199</v>
      </c>
      <c r="AF3" s="398"/>
    </row>
    <row r="4" spans="2:32" ht="39.75" customHeight="1" thickBot="1">
      <c r="B4" s="481" t="s">
        <v>90</v>
      </c>
      <c r="C4" s="482"/>
      <c r="D4" s="483"/>
      <c r="E4" s="386">
        <v>68</v>
      </c>
      <c r="F4" s="387">
        <v>68</v>
      </c>
      <c r="G4" s="388">
        <v>54</v>
      </c>
      <c r="H4" s="387">
        <v>53</v>
      </c>
      <c r="I4" s="387">
        <v>53</v>
      </c>
      <c r="J4" s="387">
        <v>60</v>
      </c>
      <c r="K4" s="387">
        <v>61</v>
      </c>
      <c r="L4" s="387">
        <v>63</v>
      </c>
      <c r="M4" s="387">
        <v>66</v>
      </c>
      <c r="N4" s="387">
        <v>70</v>
      </c>
      <c r="O4" s="387">
        <v>74</v>
      </c>
      <c r="P4" s="387">
        <v>73</v>
      </c>
      <c r="Q4" s="387">
        <v>77</v>
      </c>
      <c r="R4" s="387">
        <v>76</v>
      </c>
      <c r="S4" s="388">
        <v>74</v>
      </c>
      <c r="T4" s="386">
        <v>72</v>
      </c>
      <c r="U4" s="387">
        <v>74</v>
      </c>
      <c r="V4" s="387">
        <v>75</v>
      </c>
      <c r="W4" s="387">
        <v>77</v>
      </c>
      <c r="X4" s="387">
        <v>80</v>
      </c>
      <c r="Y4" s="387">
        <v>80</v>
      </c>
      <c r="Z4" s="387">
        <v>82</v>
      </c>
      <c r="AA4" s="387">
        <v>83</v>
      </c>
      <c r="AB4" s="387">
        <v>82</v>
      </c>
      <c r="AC4" s="387">
        <v>86</v>
      </c>
      <c r="AD4" s="387"/>
      <c r="AE4" s="388"/>
      <c r="AF4" s="399"/>
    </row>
    <row r="5" spans="2:32" ht="39.75" customHeight="1" thickBot="1">
      <c r="B5" s="484" t="s">
        <v>91</v>
      </c>
      <c r="C5" s="485"/>
      <c r="D5" s="486"/>
      <c r="E5" s="389">
        <v>13</v>
      </c>
      <c r="F5" s="390">
        <v>14</v>
      </c>
      <c r="G5" s="391">
        <v>20</v>
      </c>
      <c r="H5" s="390">
        <v>25</v>
      </c>
      <c r="I5" s="390">
        <v>25</v>
      </c>
      <c r="J5" s="390">
        <v>23</v>
      </c>
      <c r="K5" s="390">
        <v>23</v>
      </c>
      <c r="L5" s="390">
        <v>23</v>
      </c>
      <c r="M5" s="390">
        <v>16</v>
      </c>
      <c r="N5" s="390">
        <v>10</v>
      </c>
      <c r="O5" s="390">
        <v>10</v>
      </c>
      <c r="P5" s="390">
        <v>8</v>
      </c>
      <c r="Q5" s="390">
        <v>10</v>
      </c>
      <c r="R5" s="390">
        <v>10</v>
      </c>
      <c r="S5" s="391">
        <v>15</v>
      </c>
      <c r="T5" s="389">
        <v>14</v>
      </c>
      <c r="U5" s="390">
        <v>14</v>
      </c>
      <c r="V5" s="390">
        <v>15</v>
      </c>
      <c r="W5" s="390">
        <v>11</v>
      </c>
      <c r="X5" s="390">
        <v>9</v>
      </c>
      <c r="Y5" s="390">
        <v>8</v>
      </c>
      <c r="Z5" s="390">
        <v>7</v>
      </c>
      <c r="AA5" s="390">
        <v>7</v>
      </c>
      <c r="AB5" s="390">
        <v>8</v>
      </c>
      <c r="AC5" s="390">
        <v>4</v>
      </c>
      <c r="AD5" s="390"/>
      <c r="AE5" s="391"/>
      <c r="AF5" s="400"/>
    </row>
    <row r="6" spans="2:32" ht="39.75" customHeight="1" thickBot="1">
      <c r="B6" s="487" t="s">
        <v>92</v>
      </c>
      <c r="C6" s="488"/>
      <c r="D6" s="489"/>
      <c r="E6" s="392">
        <v>1</v>
      </c>
      <c r="F6" s="393">
        <v>0</v>
      </c>
      <c r="G6" s="394">
        <v>9</v>
      </c>
      <c r="H6" s="393">
        <v>8</v>
      </c>
      <c r="I6" s="393">
        <v>8</v>
      </c>
      <c r="J6" s="393">
        <v>3</v>
      </c>
      <c r="K6" s="393">
        <v>3</v>
      </c>
      <c r="L6" s="393">
        <v>1</v>
      </c>
      <c r="M6" s="393">
        <v>6</v>
      </c>
      <c r="N6" s="393">
        <v>9</v>
      </c>
      <c r="O6" s="393">
        <v>5</v>
      </c>
      <c r="P6" s="393">
        <v>9</v>
      </c>
      <c r="Q6" s="393">
        <v>3</v>
      </c>
      <c r="R6" s="393">
        <v>4</v>
      </c>
      <c r="S6" s="394">
        <v>1</v>
      </c>
      <c r="T6" s="392">
        <v>4</v>
      </c>
      <c r="U6" s="393">
        <v>2</v>
      </c>
      <c r="V6" s="393">
        <v>1</v>
      </c>
      <c r="W6" s="393">
        <v>3</v>
      </c>
      <c r="X6" s="393">
        <v>2</v>
      </c>
      <c r="Y6" s="393">
        <v>3</v>
      </c>
      <c r="Z6" s="393">
        <v>2</v>
      </c>
      <c r="AA6" s="393">
        <v>1</v>
      </c>
      <c r="AB6" s="393">
        <v>1</v>
      </c>
      <c r="AC6" s="393">
        <v>1</v>
      </c>
      <c r="AD6" s="393"/>
      <c r="AE6" s="394"/>
      <c r="AF6" s="401"/>
    </row>
    <row r="7" spans="2:32" ht="39.75" customHeight="1" thickBot="1">
      <c r="B7" s="490" t="s">
        <v>93</v>
      </c>
      <c r="C7" s="491"/>
      <c r="D7" s="492"/>
      <c r="E7" s="379">
        <f>SUM(E4:E6)</f>
        <v>82</v>
      </c>
      <c r="F7" s="380">
        <f>SUM(F4:F6)</f>
        <v>82</v>
      </c>
      <c r="G7" s="381">
        <f>SUM(G4:G6)</f>
        <v>83</v>
      </c>
      <c r="H7" s="380">
        <f aca="true" t="shared" si="0" ref="H7:P7">SUM(H4:H6)</f>
        <v>86</v>
      </c>
      <c r="I7" s="380">
        <f>SUM(I4:I6)</f>
        <v>86</v>
      </c>
      <c r="J7" s="380">
        <f t="shared" si="0"/>
        <v>86</v>
      </c>
      <c r="K7" s="380">
        <f t="shared" si="0"/>
        <v>87</v>
      </c>
      <c r="L7" s="380">
        <f t="shared" si="0"/>
        <v>87</v>
      </c>
      <c r="M7" s="380">
        <f t="shared" si="0"/>
        <v>88</v>
      </c>
      <c r="N7" s="380">
        <f t="shared" si="0"/>
        <v>89</v>
      </c>
      <c r="O7" s="380">
        <f t="shared" si="0"/>
        <v>89</v>
      </c>
      <c r="P7" s="380">
        <f t="shared" si="0"/>
        <v>90</v>
      </c>
      <c r="Q7" s="380">
        <f>SUM(Q4:Q6)</f>
        <v>90</v>
      </c>
      <c r="R7" s="380">
        <v>90</v>
      </c>
      <c r="S7" s="381">
        <v>90</v>
      </c>
      <c r="T7" s="379">
        <f>SUM(T4:T6)</f>
        <v>90</v>
      </c>
      <c r="U7" s="380">
        <f>SUM(U4:U6)</f>
        <v>90</v>
      </c>
      <c r="V7" s="380">
        <v>91</v>
      </c>
      <c r="W7" s="380">
        <f aca="true" t="shared" si="1" ref="W7:AB7">SUM(W4:W6)</f>
        <v>91</v>
      </c>
      <c r="X7" s="380">
        <f t="shared" si="1"/>
        <v>91</v>
      </c>
      <c r="Y7" s="380">
        <f t="shared" si="1"/>
        <v>91</v>
      </c>
      <c r="Z7" s="380">
        <f t="shared" si="1"/>
        <v>91</v>
      </c>
      <c r="AA7" s="380">
        <f t="shared" si="1"/>
        <v>91</v>
      </c>
      <c r="AB7" s="380">
        <f t="shared" si="1"/>
        <v>91</v>
      </c>
      <c r="AC7" s="380">
        <f>SUM(AC4:AC6)</f>
        <v>91</v>
      </c>
      <c r="AD7" s="380"/>
      <c r="AE7" s="381"/>
      <c r="AF7" s="402"/>
    </row>
    <row r="8" spans="2:32" ht="21.75" thickBot="1">
      <c r="B8" s="452" t="s">
        <v>94</v>
      </c>
      <c r="C8" s="453"/>
      <c r="D8" s="454"/>
      <c r="E8" s="382">
        <f aca="true" t="shared" si="2" ref="E8:AB8">E4/E7</f>
        <v>0.8292682926829268</v>
      </c>
      <c r="F8" s="383">
        <f t="shared" si="2"/>
        <v>0.8292682926829268</v>
      </c>
      <c r="G8" s="384">
        <f t="shared" si="2"/>
        <v>0.6506024096385542</v>
      </c>
      <c r="H8" s="382">
        <f t="shared" si="2"/>
        <v>0.6162790697674418</v>
      </c>
      <c r="I8" s="383">
        <f t="shared" si="2"/>
        <v>0.6162790697674418</v>
      </c>
      <c r="J8" s="383">
        <f t="shared" si="2"/>
        <v>0.6976744186046512</v>
      </c>
      <c r="K8" s="383">
        <f t="shared" si="2"/>
        <v>0.7011494252873564</v>
      </c>
      <c r="L8" s="383">
        <f t="shared" si="2"/>
        <v>0.7241379310344828</v>
      </c>
      <c r="M8" s="383">
        <f t="shared" si="2"/>
        <v>0.75</v>
      </c>
      <c r="N8" s="383">
        <f t="shared" si="2"/>
        <v>0.7865168539325843</v>
      </c>
      <c r="O8" s="383">
        <f t="shared" si="2"/>
        <v>0.8314606741573034</v>
      </c>
      <c r="P8" s="383">
        <f t="shared" si="2"/>
        <v>0.8111111111111111</v>
      </c>
      <c r="Q8" s="383">
        <f t="shared" si="2"/>
        <v>0.8555555555555555</v>
      </c>
      <c r="R8" s="383">
        <f t="shared" si="2"/>
        <v>0.8444444444444444</v>
      </c>
      <c r="S8" s="385">
        <f t="shared" si="2"/>
        <v>0.8222222222222222</v>
      </c>
      <c r="T8" s="382">
        <f t="shared" si="2"/>
        <v>0.8</v>
      </c>
      <c r="U8" s="383">
        <f t="shared" si="2"/>
        <v>0.8222222222222222</v>
      </c>
      <c r="V8" s="383">
        <f t="shared" si="2"/>
        <v>0.8241758241758241</v>
      </c>
      <c r="W8" s="383">
        <f t="shared" si="2"/>
        <v>0.8461538461538461</v>
      </c>
      <c r="X8" s="383">
        <f t="shared" si="2"/>
        <v>0.8791208791208791</v>
      </c>
      <c r="Y8" s="383">
        <f t="shared" si="2"/>
        <v>0.8791208791208791</v>
      </c>
      <c r="Z8" s="383">
        <f t="shared" si="2"/>
        <v>0.9010989010989011</v>
      </c>
      <c r="AA8" s="383">
        <f t="shared" si="2"/>
        <v>0.9120879120879121</v>
      </c>
      <c r="AB8" s="383">
        <f t="shared" si="2"/>
        <v>0.9010989010989011</v>
      </c>
      <c r="AC8" s="383">
        <f>AC4/AC7</f>
        <v>0.945054945054945</v>
      </c>
      <c r="AD8" s="383"/>
      <c r="AE8" s="385"/>
      <c r="AF8" s="403"/>
    </row>
    <row r="10" spans="5:33" ht="15">
      <c r="E10" s="5"/>
      <c r="F10" s="5">
        <f>(F8-E8)/E8</f>
        <v>0</v>
      </c>
      <c r="G10" s="5">
        <f>(G8-F8)/F8</f>
        <v>-0.21545003543586108</v>
      </c>
      <c r="H10" s="5">
        <f>(H8-G8)/G8</f>
        <v>-0.05275624461670973</v>
      </c>
      <c r="I10" s="5">
        <f>(I8-H8)/H8</f>
        <v>0</v>
      </c>
      <c r="J10" s="5">
        <f aca="true" t="shared" si="3" ref="J10:W10">(J8-I8)/I8</f>
        <v>0.13207547169811326</v>
      </c>
      <c r="K10" s="5">
        <f t="shared" si="3"/>
        <v>0.004980842911877414</v>
      </c>
      <c r="L10" s="5">
        <f t="shared" si="3"/>
        <v>0.0327868852459016</v>
      </c>
      <c r="M10" s="5">
        <f t="shared" si="3"/>
        <v>0.035714285714285705</v>
      </c>
      <c r="N10" s="5">
        <f t="shared" si="3"/>
        <v>0.04868913857677907</v>
      </c>
      <c r="O10" s="5">
        <f t="shared" si="3"/>
        <v>0.05714285714285714</v>
      </c>
      <c r="P10" s="5">
        <f t="shared" si="3"/>
        <v>-0.024474474474474508</v>
      </c>
      <c r="Q10" s="5">
        <f t="shared" si="3"/>
        <v>0.05479452054794515</v>
      </c>
      <c r="R10" s="5">
        <f t="shared" si="3"/>
        <v>-0.012987012987012941</v>
      </c>
      <c r="S10" s="5">
        <f t="shared" si="3"/>
        <v>-0.026315789473684247</v>
      </c>
      <c r="T10" s="5">
        <f t="shared" si="3"/>
        <v>-0.02702702702702693</v>
      </c>
      <c r="U10" s="5">
        <f t="shared" si="3"/>
        <v>0.02777777777777768</v>
      </c>
      <c r="V10" s="5">
        <f t="shared" si="3"/>
        <v>0.0023760023760023676</v>
      </c>
      <c r="W10" s="5">
        <f t="shared" si="3"/>
        <v>0.026666666666666707</v>
      </c>
      <c r="X10" s="5">
        <f aca="true" t="shared" si="4" ref="X10:AC10">(X8-W8)/W8</f>
        <v>0.03896103896103895</v>
      </c>
      <c r="Y10" s="5">
        <f t="shared" si="4"/>
        <v>0</v>
      </c>
      <c r="Z10" s="5">
        <f t="shared" si="4"/>
        <v>0.02500000000000004</v>
      </c>
      <c r="AA10" s="5">
        <f t="shared" si="4"/>
        <v>0.01219512195121947</v>
      </c>
      <c r="AB10" s="5">
        <f t="shared" si="4"/>
        <v>-0.012048192771084295</v>
      </c>
      <c r="AC10" s="5">
        <f t="shared" si="4"/>
        <v>0.048780487804877995</v>
      </c>
      <c r="AD10" s="5"/>
      <c r="AE10" s="5"/>
      <c r="AF10" s="5"/>
      <c r="AG10" s="5"/>
    </row>
    <row r="11" spans="5:33" ht="15">
      <c r="E11" s="5"/>
      <c r="F11" s="5">
        <f>(E8*F10)+E8</f>
        <v>0.8292682926829268</v>
      </c>
      <c r="G11" s="5">
        <f>(F8*G10)+F8</f>
        <v>0.6506024096385542</v>
      </c>
      <c r="H11" s="5">
        <f>(G8*H10)+G8</f>
        <v>0.6162790697674418</v>
      </c>
      <c r="I11" s="5">
        <f>(H8*I10)+H8</f>
        <v>0.6162790697674418</v>
      </c>
      <c r="J11" s="5">
        <f aca="true" t="shared" si="5" ref="J11:W11">(I8*J10)+I8</f>
        <v>0.6976744186046512</v>
      </c>
      <c r="K11" s="5">
        <f t="shared" si="5"/>
        <v>0.7011494252873564</v>
      </c>
      <c r="L11" s="5">
        <f t="shared" si="5"/>
        <v>0.7241379310344828</v>
      </c>
      <c r="M11" s="5">
        <f t="shared" si="5"/>
        <v>0.75</v>
      </c>
      <c r="N11" s="5">
        <f t="shared" si="5"/>
        <v>0.7865168539325843</v>
      </c>
      <c r="O11" s="5">
        <f t="shared" si="5"/>
        <v>0.8314606741573034</v>
      </c>
      <c r="P11" s="5">
        <f t="shared" si="5"/>
        <v>0.8111111111111111</v>
      </c>
      <c r="Q11" s="5">
        <f t="shared" si="5"/>
        <v>0.8555555555555555</v>
      </c>
      <c r="R11" s="5">
        <f t="shared" si="5"/>
        <v>0.8444444444444444</v>
      </c>
      <c r="S11" s="5">
        <f t="shared" si="5"/>
        <v>0.8222222222222222</v>
      </c>
      <c r="T11" s="5">
        <f t="shared" si="5"/>
        <v>0.8</v>
      </c>
      <c r="U11" s="5">
        <f t="shared" si="5"/>
        <v>0.8222222222222222</v>
      </c>
      <c r="V11" s="5">
        <f t="shared" si="5"/>
        <v>0.8241758241758241</v>
      </c>
      <c r="W11" s="5">
        <f t="shared" si="5"/>
        <v>0.8461538461538461</v>
      </c>
      <c r="X11" s="5">
        <f aca="true" t="shared" si="6" ref="X11:AC11">(N8*X10)+N8</f>
        <v>0.8171603677221655</v>
      </c>
      <c r="Y11" s="5">
        <f t="shared" si="6"/>
        <v>0.8314606741573034</v>
      </c>
      <c r="Z11" s="5">
        <f t="shared" si="6"/>
        <v>0.831388888888889</v>
      </c>
      <c r="AA11" s="5">
        <f t="shared" si="6"/>
        <v>0.8659891598915989</v>
      </c>
      <c r="AB11" s="5">
        <f t="shared" si="6"/>
        <v>0.8342704149933066</v>
      </c>
      <c r="AC11" s="5">
        <f t="shared" si="6"/>
        <v>0.862330623306233</v>
      </c>
      <c r="AD11" s="5"/>
      <c r="AE11" s="5"/>
      <c r="AF11" s="5"/>
      <c r="AG11" s="5"/>
    </row>
    <row r="12" spans="5:33" ht="15">
      <c r="E12" s="175"/>
      <c r="F12" s="175">
        <f>F8/60%</f>
        <v>1.3821138211382114</v>
      </c>
      <c r="G12" s="175">
        <f>G8/60%</f>
        <v>1.0843373493975903</v>
      </c>
      <c r="H12" s="175">
        <f>H8/60%</f>
        <v>1.0271317829457365</v>
      </c>
      <c r="I12" s="175">
        <f>I8/60%</f>
        <v>1.0271317829457365</v>
      </c>
      <c r="J12" s="175">
        <f aca="true" t="shared" si="7" ref="J12:U12">J8/60%</f>
        <v>1.1627906976744187</v>
      </c>
      <c r="K12" s="175">
        <f t="shared" si="7"/>
        <v>1.1685823754789273</v>
      </c>
      <c r="L12" s="175">
        <f t="shared" si="7"/>
        <v>1.206896551724138</v>
      </c>
      <c r="M12" s="175">
        <f t="shared" si="7"/>
        <v>1.25</v>
      </c>
      <c r="N12" s="175">
        <f t="shared" si="7"/>
        <v>1.3108614232209739</v>
      </c>
      <c r="O12" s="175">
        <f t="shared" si="7"/>
        <v>1.3857677902621723</v>
      </c>
      <c r="P12" s="175">
        <f t="shared" si="7"/>
        <v>1.3518518518518519</v>
      </c>
      <c r="Q12" s="175">
        <f t="shared" si="7"/>
        <v>1.4259259259259258</v>
      </c>
      <c r="R12" s="175">
        <f t="shared" si="7"/>
        <v>1.4074074074074074</v>
      </c>
      <c r="S12" s="175">
        <f t="shared" si="7"/>
        <v>1.3703703703703705</v>
      </c>
      <c r="T12" s="175">
        <f t="shared" si="7"/>
        <v>1.3333333333333335</v>
      </c>
      <c r="U12" s="175">
        <f t="shared" si="7"/>
        <v>1.3703703703703705</v>
      </c>
      <c r="V12" s="175">
        <f aca="true" t="shared" si="8" ref="V12:AB12">V8/60%</f>
        <v>1.3736263736263736</v>
      </c>
      <c r="W12" s="175">
        <f t="shared" si="8"/>
        <v>1.4102564102564104</v>
      </c>
      <c r="X12" s="175">
        <f t="shared" si="8"/>
        <v>1.4652014652014653</v>
      </c>
      <c r="Y12" s="175">
        <f t="shared" si="8"/>
        <v>1.4652014652014653</v>
      </c>
      <c r="Z12" s="175">
        <f t="shared" si="8"/>
        <v>1.5018315018315018</v>
      </c>
      <c r="AA12" s="175">
        <f t="shared" si="8"/>
        <v>1.52014652014652</v>
      </c>
      <c r="AB12" s="175">
        <f t="shared" si="8"/>
        <v>1.5018315018315018</v>
      </c>
      <c r="AC12" s="175">
        <f>AC8/60%</f>
        <v>1.575091575091575</v>
      </c>
      <c r="AD12" s="175"/>
      <c r="AE12" s="175"/>
      <c r="AF12" s="175"/>
      <c r="AG12" s="5"/>
    </row>
    <row r="14" ht="15.75" thickBot="1">
      <c r="I14" t="s">
        <v>87</v>
      </c>
    </row>
    <row r="15" spans="2:4" ht="32.25" thickBot="1">
      <c r="B15" s="416" t="s">
        <v>60</v>
      </c>
      <c r="C15" s="417" t="s">
        <v>61</v>
      </c>
      <c r="D15" s="418" t="s">
        <v>62</v>
      </c>
    </row>
    <row r="16" spans="2:4" ht="15">
      <c r="B16" s="499">
        <v>2010</v>
      </c>
      <c r="C16" s="410" t="s">
        <v>63</v>
      </c>
      <c r="D16" s="411">
        <v>0.3974</v>
      </c>
    </row>
    <row r="17" spans="2:4" ht="15">
      <c r="B17" s="500"/>
      <c r="C17" s="412" t="s">
        <v>64</v>
      </c>
      <c r="D17" s="413">
        <v>0.4744</v>
      </c>
    </row>
    <row r="18" spans="2:4" ht="15">
      <c r="B18" s="500"/>
      <c r="C18" s="412" t="s">
        <v>65</v>
      </c>
      <c r="D18" s="413">
        <v>0.4875</v>
      </c>
    </row>
    <row r="19" spans="2:4" ht="15">
      <c r="B19" s="500"/>
      <c r="C19" s="412" t="s">
        <v>66</v>
      </c>
      <c r="D19" s="413">
        <v>0.5309</v>
      </c>
    </row>
    <row r="20" spans="2:4" ht="15">
      <c r="B20" s="500"/>
      <c r="C20" s="412" t="s">
        <v>67</v>
      </c>
      <c r="D20" s="413">
        <v>0.5854</v>
      </c>
    </row>
    <row r="21" spans="2:4" ht="15.75" thickBot="1">
      <c r="B21" s="501"/>
      <c r="C21" s="414" t="s">
        <v>68</v>
      </c>
      <c r="D21" s="415">
        <v>0.5732</v>
      </c>
    </row>
    <row r="22" spans="2:4" ht="15">
      <c r="B22" s="502">
        <v>2011</v>
      </c>
      <c r="C22" s="404" t="s">
        <v>69</v>
      </c>
      <c r="D22" s="405">
        <v>0.525</v>
      </c>
    </row>
    <row r="23" spans="2:4" ht="15">
      <c r="B23" s="494"/>
      <c r="C23" s="406" t="s">
        <v>70</v>
      </c>
      <c r="D23" s="407">
        <v>0.6</v>
      </c>
    </row>
    <row r="24" spans="2:15" ht="15">
      <c r="B24" s="494"/>
      <c r="C24" s="406" t="s">
        <v>71</v>
      </c>
      <c r="D24" s="407">
        <v>0.6125</v>
      </c>
      <c r="O24" s="6"/>
    </row>
    <row r="25" spans="2:4" ht="15">
      <c r="B25" s="494"/>
      <c r="C25" s="406" t="s">
        <v>72</v>
      </c>
      <c r="D25" s="407">
        <v>0.5185185185185185</v>
      </c>
    </row>
    <row r="26" spans="2:4" ht="15">
      <c r="B26" s="494"/>
      <c r="C26" s="406" t="s">
        <v>73</v>
      </c>
      <c r="D26" s="407">
        <v>0.6296</v>
      </c>
    </row>
    <row r="27" spans="2:4" ht="15">
      <c r="B27" s="494"/>
      <c r="C27" s="406" t="s">
        <v>74</v>
      </c>
      <c r="D27" s="407">
        <v>0.642</v>
      </c>
    </row>
    <row r="28" spans="2:4" ht="15">
      <c r="B28" s="494"/>
      <c r="C28" s="406" t="s">
        <v>63</v>
      </c>
      <c r="D28" s="407">
        <v>0.7037</v>
      </c>
    </row>
    <row r="29" spans="2:4" ht="15">
      <c r="B29" s="494"/>
      <c r="C29" s="406" t="s">
        <v>64</v>
      </c>
      <c r="D29" s="407">
        <v>0.679</v>
      </c>
    </row>
    <row r="30" spans="2:4" ht="15">
      <c r="B30" s="494"/>
      <c r="C30" s="406" t="s">
        <v>65</v>
      </c>
      <c r="D30" s="407">
        <v>0.7901</v>
      </c>
    </row>
    <row r="31" spans="2:10" ht="15" customHeight="1">
      <c r="B31" s="494"/>
      <c r="C31" s="406" t="s">
        <v>66</v>
      </c>
      <c r="D31" s="407">
        <v>0.8293</v>
      </c>
      <c r="J31" s="6" t="s">
        <v>96</v>
      </c>
    </row>
    <row r="32" spans="2:4" ht="15">
      <c r="B32" s="494"/>
      <c r="C32" s="406" t="s">
        <v>67</v>
      </c>
      <c r="D32" s="407">
        <v>0.8293</v>
      </c>
    </row>
    <row r="33" spans="2:4" ht="15.75" thickBot="1">
      <c r="B33" s="495"/>
      <c r="C33" s="408" t="s">
        <v>68</v>
      </c>
      <c r="D33" s="409">
        <v>0.6506</v>
      </c>
    </row>
    <row r="34" spans="2:4" ht="15">
      <c r="B34" s="499">
        <v>2012</v>
      </c>
      <c r="C34" s="410" t="s">
        <v>69</v>
      </c>
      <c r="D34" s="411">
        <v>0.6</v>
      </c>
    </row>
    <row r="35" spans="2:4" ht="15">
      <c r="B35" s="500"/>
      <c r="C35" s="412" t="s">
        <v>70</v>
      </c>
      <c r="D35" s="413">
        <v>0.6163</v>
      </c>
    </row>
    <row r="36" spans="2:4" ht="15">
      <c r="B36" s="500"/>
      <c r="C36" s="412" t="s">
        <v>71</v>
      </c>
      <c r="D36" s="413">
        <v>0.6977</v>
      </c>
    </row>
    <row r="37" spans="2:4" ht="15">
      <c r="B37" s="500"/>
      <c r="C37" s="412" t="s">
        <v>72</v>
      </c>
      <c r="D37" s="413">
        <v>0.7011</v>
      </c>
    </row>
    <row r="38" spans="2:4" ht="15">
      <c r="B38" s="500"/>
      <c r="C38" s="412" t="s">
        <v>73</v>
      </c>
      <c r="D38" s="413">
        <v>0.7241</v>
      </c>
    </row>
    <row r="39" spans="2:4" ht="15">
      <c r="B39" s="500"/>
      <c r="C39" s="412" t="s">
        <v>74</v>
      </c>
      <c r="D39" s="413">
        <v>0.75</v>
      </c>
    </row>
    <row r="40" spans="2:4" ht="15">
      <c r="B40" s="500"/>
      <c r="C40" s="412" t="s">
        <v>63</v>
      </c>
      <c r="D40" s="413">
        <v>0.7978</v>
      </c>
    </row>
    <row r="41" spans="2:4" ht="15">
      <c r="B41" s="500"/>
      <c r="C41" s="412" t="s">
        <v>64</v>
      </c>
      <c r="D41" s="413">
        <v>0.8315</v>
      </c>
    </row>
    <row r="42" spans="2:4" ht="15">
      <c r="B42" s="500"/>
      <c r="C42" s="412" t="s">
        <v>65</v>
      </c>
      <c r="D42" s="413">
        <v>0.8111</v>
      </c>
    </row>
    <row r="43" spans="2:4" ht="15">
      <c r="B43" s="500"/>
      <c r="C43" s="412" t="s">
        <v>66</v>
      </c>
      <c r="D43" s="413">
        <v>0.8556</v>
      </c>
    </row>
    <row r="44" spans="2:4" ht="15">
      <c r="B44" s="500"/>
      <c r="C44" s="412" t="s">
        <v>67</v>
      </c>
      <c r="D44" s="413">
        <v>0.8556</v>
      </c>
    </row>
    <row r="45" spans="2:4" ht="15.75" thickBot="1">
      <c r="B45" s="501"/>
      <c r="C45" s="414" t="s">
        <v>68</v>
      </c>
      <c r="D45" s="415">
        <v>0.8222</v>
      </c>
    </row>
    <row r="46" spans="2:4" ht="15">
      <c r="B46" s="493">
        <v>2013</v>
      </c>
      <c r="C46" s="419" t="s">
        <v>69</v>
      </c>
      <c r="D46" s="420">
        <v>0.8</v>
      </c>
    </row>
    <row r="47" spans="2:4" ht="15">
      <c r="B47" s="494"/>
      <c r="C47" s="406" t="s">
        <v>70</v>
      </c>
      <c r="D47" s="407">
        <v>0.8222</v>
      </c>
    </row>
    <row r="48" spans="2:4" ht="15">
      <c r="B48" s="494"/>
      <c r="C48" s="406" t="s">
        <v>71</v>
      </c>
      <c r="D48" s="407">
        <f>+V8</f>
        <v>0.8241758241758241</v>
      </c>
    </row>
    <row r="49" spans="2:4" ht="15">
      <c r="B49" s="494"/>
      <c r="C49" s="406" t="s">
        <v>72</v>
      </c>
      <c r="D49" s="407">
        <v>0.8462</v>
      </c>
    </row>
    <row r="50" spans="2:4" ht="15">
      <c r="B50" s="494"/>
      <c r="C50" s="406" t="s">
        <v>73</v>
      </c>
      <c r="D50" s="407">
        <v>0.8791</v>
      </c>
    </row>
    <row r="51" spans="2:4" ht="15">
      <c r="B51" s="494"/>
      <c r="C51" s="406" t="s">
        <v>74</v>
      </c>
      <c r="D51" s="407">
        <v>0.8791</v>
      </c>
    </row>
    <row r="52" spans="2:4" ht="15">
      <c r="B52" s="494"/>
      <c r="C52" s="406" t="s">
        <v>63</v>
      </c>
      <c r="D52" s="407">
        <v>0.9011</v>
      </c>
    </row>
    <row r="53" spans="2:4" ht="15">
      <c r="B53" s="494"/>
      <c r="C53" s="406" t="s">
        <v>64</v>
      </c>
      <c r="D53" s="407">
        <v>0.9121</v>
      </c>
    </row>
    <row r="54" spans="2:4" ht="15">
      <c r="B54" s="494"/>
      <c r="C54" s="406" t="s">
        <v>65</v>
      </c>
      <c r="D54" s="407">
        <f>+AB8</f>
        <v>0.9010989010989011</v>
      </c>
    </row>
    <row r="55" spans="2:4" ht="15">
      <c r="B55" s="494"/>
      <c r="C55" s="406" t="s">
        <v>66</v>
      </c>
      <c r="D55" s="407">
        <f>+AC8</f>
        <v>0.945054945054945</v>
      </c>
    </row>
    <row r="56" spans="2:4" ht="15">
      <c r="B56" s="494"/>
      <c r="C56" s="406" t="s">
        <v>67</v>
      </c>
      <c r="D56" s="407"/>
    </row>
    <row r="57" spans="2:4" ht="15.75" thickBot="1">
      <c r="B57" s="495"/>
      <c r="C57" s="408" t="s">
        <v>68</v>
      </c>
      <c r="D57" s="409"/>
    </row>
  </sheetData>
  <sheetProtection/>
  <mergeCells count="12">
    <mergeCell ref="E2:G2"/>
    <mergeCell ref="H2:S2"/>
    <mergeCell ref="B16:B21"/>
    <mergeCell ref="B22:B33"/>
    <mergeCell ref="B34:B45"/>
    <mergeCell ref="T2:AE2"/>
    <mergeCell ref="B4:D4"/>
    <mergeCell ref="B5:D5"/>
    <mergeCell ref="B6:D6"/>
    <mergeCell ref="B7:D7"/>
    <mergeCell ref="B8:D8"/>
    <mergeCell ref="B46:B57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Andrea Rojas</cp:lastModifiedBy>
  <cp:lastPrinted>2013-05-01T10:24:18Z</cp:lastPrinted>
  <dcterms:created xsi:type="dcterms:W3CDTF">2010-07-05T19:54:17Z</dcterms:created>
  <dcterms:modified xsi:type="dcterms:W3CDTF">2013-11-03T00:23:20Z</dcterms:modified>
  <cp:category/>
  <cp:version/>
  <cp:contentType/>
  <cp:contentStatus/>
</cp:coreProperties>
</file>