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1760" windowHeight="4470" tabRatio="874" activeTab="0"/>
  </bookViews>
  <sheets>
    <sheet name="General" sheetId="1" r:id="rId1"/>
    <sheet name="Ranking  últimos 3 meses" sheetId="2" r:id="rId2"/>
    <sheet name="Ranking consolidado 2013" sheetId="3" r:id="rId3"/>
    <sheet name="Estadídticas por tipología" sheetId="4" r:id="rId4"/>
    <sheet name="Estadisticas avance 2013" sheetId="5" r:id="rId5"/>
    <sheet name="Estadisticas por nivel de uso" sheetId="6" r:id="rId6"/>
    <sheet name="PQR Vencidos_nivel_nacional" sheetId="7" r:id="rId7"/>
    <sheet name="PQR _Web_nivel_nacional " sheetId="8" r:id="rId8"/>
    <sheet name="Consolidado Estadisticas" sheetId="9" r:id="rId9"/>
  </sheets>
  <definedNames>
    <definedName name="_xlnm._FilterDatabase" localSheetId="1" hidden="1">'Ranking  últimos 3 meses'!$B$9:$U$9</definedName>
    <definedName name="_xlnm._FilterDatabase" localSheetId="2" hidden="1">'Ranking consolidado 2013'!$B$9:$BD$9</definedName>
  </definedNames>
  <calcPr fullCalcOnLoad="1"/>
</workbook>
</file>

<file path=xl/comments5.xml><?xml version="1.0" encoding="utf-8"?>
<comments xmlns="http://schemas.openxmlformats.org/spreadsheetml/2006/main">
  <authors>
    <author>SOPORTE</author>
  </authors>
  <commentList>
    <comment ref="E7" authorId="0">
      <text>
        <r>
          <rPr>
            <b/>
            <sz val="9"/>
            <rFont val="Tahoma"/>
            <family val="2"/>
          </rPr>
          <t xml:space="preserve">
Inició con el uso del SAC: Malambo
</t>
        </r>
      </text>
    </comment>
  </commentList>
</comments>
</file>

<file path=xl/comments6.xml><?xml version="1.0" encoding="utf-8"?>
<comments xmlns="http://schemas.openxmlformats.org/spreadsheetml/2006/main">
  <authors>
    <author>SOPORTE</author>
  </authors>
  <commentList>
    <comment ref="G8" authorId="0">
      <text>
        <r>
          <rPr>
            <b/>
            <sz val="9"/>
            <rFont val="Tahoma"/>
            <family val="2"/>
          </rPr>
          <t xml:space="preserve">
Inició con el uso del SAC: Malambo
</t>
        </r>
      </text>
    </comment>
    <comment ref="CF9" authorId="0">
      <text>
        <r>
          <rPr>
            <b/>
            <sz val="9"/>
            <rFont val="Tahoma"/>
            <family val="2"/>
          </rPr>
          <t xml:space="preserve">
Inició con el uso del SAC: Malambo
</t>
        </r>
      </text>
    </comment>
  </commentList>
</comments>
</file>

<file path=xl/comments9.xml><?xml version="1.0" encoding="utf-8"?>
<comments xmlns="http://schemas.openxmlformats.org/spreadsheetml/2006/main">
  <authors>
    <author>yvaldeblanquez</author>
    <author>JaimePinilla</author>
    <author>SOPORTE</author>
  </authors>
  <commentList>
    <comment ref="C7" authorId="0">
      <text>
        <r>
          <rPr>
            <b/>
            <sz val="9"/>
            <rFont val="Tahoma"/>
            <family val="2"/>
          </rPr>
          <t>La Secretaría de educación de Buga inició con la implementación del SAC desde el 19 de octubre de 2011</t>
        </r>
      </text>
    </comment>
    <comment ref="D7" authorId="0">
      <text>
        <r>
          <rPr>
            <b/>
            <sz val="9"/>
            <rFont val="Tahoma"/>
            <family val="2"/>
          </rPr>
          <t>La Secretaría de educación de Buga inició con la implementación del SAC desde el 19 de octubre de 2011</t>
        </r>
      </text>
    </comment>
    <comment ref="E7" authorId="0">
      <text>
        <r>
          <rPr>
            <b/>
            <sz val="9"/>
            <rFont val="Tahoma"/>
            <family val="2"/>
          </rPr>
          <t>La Secretaría de educación de Yopal inició con la implementación del SAC desde el 1 de diciembre de 2011</t>
        </r>
      </text>
    </comment>
    <comment ref="F7" authorId="0">
      <text>
        <r>
          <rPr>
            <b/>
            <sz val="9"/>
            <rFont val="Tahoma"/>
            <family val="2"/>
          </rPr>
          <t>Inició con el uso del SAC: Sabaneta</t>
        </r>
      </text>
    </comment>
    <comment ref="G7" authorId="0">
      <text>
        <r>
          <rPr>
            <b/>
            <sz val="9"/>
            <rFont val="Tahoma"/>
            <family val="2"/>
          </rPr>
          <t>Inició con el uso del SAC: Sabaneta</t>
        </r>
      </text>
    </comment>
    <comment ref="I7" authorId="0">
      <text>
        <r>
          <rPr>
            <b/>
            <sz val="9"/>
            <rFont val="Tahoma"/>
            <family val="2"/>
          </rPr>
          <t xml:space="preserve">Inició con uso del SAC Soledad
</t>
        </r>
      </text>
    </comment>
    <comment ref="K7" authorId="1">
      <text>
        <r>
          <rPr>
            <b/>
            <sz val="9"/>
            <rFont val="Tahoma"/>
            <family val="2"/>
          </rPr>
          <t>JaimePinilla:</t>
        </r>
        <r>
          <rPr>
            <sz val="9"/>
            <rFont val="Tahoma"/>
            <family val="2"/>
          </rPr>
          <t xml:space="preserve">
INICIÓ CON EL USO DEL SAC: Cundinamarca
</t>
        </r>
      </text>
    </comment>
    <comment ref="L7" authorId="1">
      <text>
        <r>
          <rPr>
            <b/>
            <sz val="9"/>
            <rFont val="Tahoma"/>
            <family val="2"/>
          </rPr>
          <t>JaimePinilla:</t>
        </r>
        <r>
          <rPr>
            <sz val="9"/>
            <rFont val="Tahoma"/>
            <family val="2"/>
          </rPr>
          <t xml:space="preserve">
Inició con el uso del SAC: Amazonas
</t>
        </r>
      </text>
    </comment>
    <comment ref="T7" authorId="2">
      <text>
        <r>
          <rPr>
            <b/>
            <sz val="9"/>
            <rFont val="Tahoma"/>
            <family val="2"/>
          </rPr>
          <t xml:space="preserve">
Inició con el uso del SAC: Malambo</t>
        </r>
      </text>
    </comment>
  </commentList>
</comments>
</file>

<file path=xl/sharedStrings.xml><?xml version="1.0" encoding="utf-8"?>
<sst xmlns="http://schemas.openxmlformats.org/spreadsheetml/2006/main" count="1615" uniqueCount="216">
  <si>
    <t>Cesar</t>
  </si>
  <si>
    <t>Maicao</t>
  </si>
  <si>
    <t>Bucaramanga</t>
  </si>
  <si>
    <t>Sogamoso</t>
  </si>
  <si>
    <t>Bello</t>
  </si>
  <si>
    <t>Oportunidad en la respuesta</t>
  </si>
  <si>
    <t>Putumayo</t>
  </si>
  <si>
    <t>Cartago</t>
  </si>
  <si>
    <t>Villavicencio</t>
  </si>
  <si>
    <t>Soacha</t>
  </si>
  <si>
    <t>Florencia</t>
  </si>
  <si>
    <t>Barranquilla</t>
  </si>
  <si>
    <t>Armenia</t>
  </si>
  <si>
    <t>Valledupar</t>
  </si>
  <si>
    <t>Caldas</t>
  </si>
  <si>
    <t>Norte de Santander</t>
  </si>
  <si>
    <t>Envigado</t>
  </si>
  <si>
    <t>Vichada</t>
  </si>
  <si>
    <t>Sincelejo</t>
  </si>
  <si>
    <t>Magdalena</t>
  </si>
  <si>
    <t>Cali</t>
  </si>
  <si>
    <t>Puntaje</t>
  </si>
  <si>
    <t>Lorica</t>
  </si>
  <si>
    <t>Casanare</t>
  </si>
  <si>
    <t>Tunja</t>
  </si>
  <si>
    <t>Antioquia</t>
  </si>
  <si>
    <t>Manizales</t>
  </si>
  <si>
    <t>Dosquebradas</t>
  </si>
  <si>
    <t>Floridablanca</t>
  </si>
  <si>
    <t>Pereira</t>
  </si>
  <si>
    <t>Tolima</t>
  </si>
  <si>
    <t>Cauca</t>
  </si>
  <si>
    <t>Bolivar</t>
  </si>
  <si>
    <t>Duitama</t>
  </si>
  <si>
    <t>Huila</t>
  </si>
  <si>
    <t>Cartagena</t>
  </si>
  <si>
    <t>Tumaco</t>
  </si>
  <si>
    <t>Riohacha</t>
  </si>
  <si>
    <t>Buenaventura</t>
  </si>
  <si>
    <t>Meta</t>
  </si>
  <si>
    <t>Neiva</t>
  </si>
  <si>
    <t>Sucre</t>
  </si>
  <si>
    <t>Girardot</t>
  </si>
  <si>
    <t>Pasto</t>
  </si>
  <si>
    <t>Barrancabermeja</t>
  </si>
  <si>
    <t>Guaviare</t>
  </si>
  <si>
    <t>Arauca</t>
  </si>
  <si>
    <t>Apartado</t>
  </si>
  <si>
    <t>Mosquera</t>
  </si>
  <si>
    <t>Rionegro</t>
  </si>
  <si>
    <t>Ipiales</t>
  </si>
  <si>
    <t>Pitalito</t>
  </si>
  <si>
    <t>Turbo</t>
  </si>
  <si>
    <t>Guajira</t>
  </si>
  <si>
    <t>Piedecuesta</t>
  </si>
  <si>
    <t>No. Req Esperados</t>
  </si>
  <si>
    <t>Santa Marta</t>
  </si>
  <si>
    <t>ALTO</t>
  </si>
  <si>
    <t>MEDIO</t>
  </si>
  <si>
    <t>BAJO</t>
  </si>
  <si>
    <t>AÑO</t>
  </si>
  <si>
    <t>MES</t>
  </si>
  <si>
    <t>% SE en nivel Alto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</si>
  <si>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</si>
  <si>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</si>
  <si>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</si>
  <si>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</si>
  <si>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</si>
  <si>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</si>
  <si>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</si>
  <si>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</si>
  <si>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</si>
  <si>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</si>
  <si>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</si>
  <si>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</si>
  <si>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No. Req Radicados</t>
  </si>
  <si>
    <t>Sabaneta</t>
  </si>
  <si>
    <t>Chocó</t>
  </si>
  <si>
    <t>Quindío</t>
  </si>
  <si>
    <t>Popayán</t>
  </si>
  <si>
    <t>Ibagué</t>
  </si>
  <si>
    <t>Yopal</t>
  </si>
  <si>
    <t>Palmira</t>
  </si>
  <si>
    <t>Soledad</t>
  </si>
  <si>
    <t>Buga</t>
  </si>
  <si>
    <t>Boyacá</t>
  </si>
  <si>
    <t>Cundinamarca</t>
  </si>
  <si>
    <t xml:space="preserve"> </t>
  </si>
  <si>
    <t>ULTIMO TRIMESTRE 2011</t>
  </si>
  <si>
    <t>AÑO 2012</t>
  </si>
  <si>
    <t xml:space="preserve">Octubre 2011 </t>
  </si>
  <si>
    <t xml:space="preserve">Noviembre 2011 </t>
  </si>
  <si>
    <t xml:space="preserve">Diciembre 2011 </t>
  </si>
  <si>
    <t>Enero 2012</t>
  </si>
  <si>
    <t>Febrero 2012</t>
  </si>
  <si>
    <t>Marzo 2012</t>
  </si>
  <si>
    <t xml:space="preserve">Abril 2012 </t>
  </si>
  <si>
    <t>Mayo 2012</t>
  </si>
  <si>
    <t>Junio 2012</t>
  </si>
  <si>
    <t xml:space="preserve">Julio 2012 </t>
  </si>
  <si>
    <t xml:space="preserve">Agosto 2012 </t>
  </si>
  <si>
    <t>Septiembre 2012</t>
  </si>
  <si>
    <t>Octubre 2012</t>
  </si>
  <si>
    <t>Noviembre 2012</t>
  </si>
  <si>
    <t>Diciembre 2012</t>
  </si>
  <si>
    <r>
      <t xml:space="preserve">Numero de Secretarías de Educación en </t>
    </r>
    <r>
      <rPr>
        <b/>
        <sz val="14"/>
        <color indexed="8"/>
        <rFont val="Calibri"/>
        <family val="2"/>
      </rPr>
      <t xml:space="preserve">nivel alto de uso </t>
    </r>
  </si>
  <si>
    <r>
      <t xml:space="preserve">Numero de Secretarías de Educación en </t>
    </r>
    <r>
      <rPr>
        <b/>
        <sz val="14"/>
        <color indexed="8"/>
        <rFont val="Calibri"/>
        <family val="2"/>
      </rPr>
      <t xml:space="preserve">nivel medio de uso </t>
    </r>
  </si>
  <si>
    <r>
      <t xml:space="preserve">Numero de Secretarías de Educación en </t>
    </r>
    <r>
      <rPr>
        <b/>
        <sz val="14"/>
        <color indexed="8"/>
        <rFont val="Calibri"/>
        <family val="2"/>
      </rPr>
      <t xml:space="preserve">nivel bajo de uso </t>
    </r>
  </si>
  <si>
    <t>Total Secretarías de Educación implementando SAC</t>
  </si>
  <si>
    <t>% de Secretarías en nivel alto</t>
  </si>
  <si>
    <t>Porcentaje de cumplimiento de la  meta</t>
  </si>
  <si>
    <t xml:space="preserve">
</t>
  </si>
  <si>
    <t>Itagüí</t>
  </si>
  <si>
    <t>Magangué</t>
  </si>
  <si>
    <t>Vaupés</t>
  </si>
  <si>
    <t>Quibdó</t>
  </si>
  <si>
    <t>Girón</t>
  </si>
  <si>
    <t>Chía</t>
  </si>
  <si>
    <t>Tuluá</t>
  </si>
  <si>
    <t>Jamundí</t>
  </si>
  <si>
    <t>Sahagún</t>
  </si>
  <si>
    <t>Fusagasugá</t>
  </si>
  <si>
    <t>Ciénaga</t>
  </si>
  <si>
    <t>Guainía</t>
  </si>
  <si>
    <t>San Andrés</t>
  </si>
  <si>
    <t>Zipaquirá</t>
  </si>
  <si>
    <t>Amazonas</t>
  </si>
  <si>
    <t>Risaralda</t>
  </si>
  <si>
    <t>Cúcuta</t>
  </si>
  <si>
    <t>Valle del Cauca</t>
  </si>
  <si>
    <t>RANKING NACIONAL</t>
  </si>
  <si>
    <t>Secretaría</t>
  </si>
  <si>
    <t>Puesto</t>
  </si>
  <si>
    <t>Sistema de Atenciòn al Ciudadano - SAC</t>
  </si>
  <si>
    <t>Nivel</t>
  </si>
  <si>
    <t>Secretarías Tipología 1</t>
  </si>
  <si>
    <t>400 Requerimientos Mínimos</t>
  </si>
  <si>
    <t>Secretarías Tipología 2</t>
  </si>
  <si>
    <t>700 Requerimientos Mínimos</t>
  </si>
  <si>
    <t>1500 Requerimientos Mínimos</t>
  </si>
  <si>
    <t>Secretarías Tipología 3</t>
  </si>
  <si>
    <t>Secretarías Tipología 4</t>
  </si>
  <si>
    <t>1800 Requerimientos Mínimos</t>
  </si>
  <si>
    <t>Enero 2013</t>
  </si>
  <si>
    <t>AÑO 2013</t>
  </si>
  <si>
    <t>Febrero 2013</t>
  </si>
  <si>
    <t>Diciembre 2013</t>
  </si>
  <si>
    <t>Noviembre 2013</t>
  </si>
  <si>
    <t>Octubre 2013</t>
  </si>
  <si>
    <t>Septiembre 2013</t>
  </si>
  <si>
    <t xml:space="preserve">Agosto 2013 </t>
  </si>
  <si>
    <t>Julio 2013</t>
  </si>
  <si>
    <t>Junio 2013</t>
  </si>
  <si>
    <t>Mayo 2013</t>
  </si>
  <si>
    <t xml:space="preserve">Abril 2013 </t>
  </si>
  <si>
    <t>Marzo 2013</t>
  </si>
  <si>
    <t>Febrero de 2013</t>
  </si>
  <si>
    <t>Nariño</t>
  </si>
  <si>
    <t>Nivel Alto</t>
  </si>
  <si>
    <t>Nivel Medio</t>
  </si>
  <si>
    <t>Nivel Bajo</t>
  </si>
  <si>
    <t>ESTADISTICAS USO  Y APROPIACIÓN DE SAC EN LAS SECRETARIAS DE EDUCACION - RANKING MESES ANTERIORES</t>
  </si>
  <si>
    <t>Total Nivel Alto</t>
  </si>
  <si>
    <t>TOTAL SECRETARIAS</t>
  </si>
  <si>
    <t>% Oportunidad de Respuesta</t>
  </si>
  <si>
    <t>Marzo</t>
  </si>
  <si>
    <t>Marzo de 2013</t>
  </si>
  <si>
    <t>Malambo</t>
  </si>
  <si>
    <t>Abril de 2013</t>
  </si>
  <si>
    <r>
      <t xml:space="preserve">Número de Secretarías de Educación en </t>
    </r>
    <r>
      <rPr>
        <b/>
        <sz val="14"/>
        <color indexed="8"/>
        <rFont val="Calibri"/>
        <family val="2"/>
      </rPr>
      <t xml:space="preserve">nivel alto de uso </t>
    </r>
  </si>
  <si>
    <r>
      <t xml:space="preserve">Número de Secretarías de Educación en </t>
    </r>
    <r>
      <rPr>
        <b/>
        <sz val="14"/>
        <color indexed="8"/>
        <rFont val="Calibri"/>
        <family val="2"/>
      </rPr>
      <t xml:space="preserve">nivel medio de uso </t>
    </r>
  </si>
  <si>
    <r>
      <t xml:space="preserve">Número de Secretarías de Educación en </t>
    </r>
    <r>
      <rPr>
        <b/>
        <sz val="14"/>
        <color indexed="8"/>
        <rFont val="Calibri"/>
        <family val="2"/>
      </rPr>
      <t xml:space="preserve">nivel bajo de uso </t>
    </r>
  </si>
  <si>
    <t xml:space="preserve">Total </t>
  </si>
  <si>
    <t>No. Secretarías</t>
  </si>
  <si>
    <t>Porcentaje</t>
  </si>
  <si>
    <t xml:space="preserve">Enero </t>
  </si>
  <si>
    <t xml:space="preserve">Febrero </t>
  </si>
  <si>
    <t xml:space="preserve">Abril </t>
  </si>
  <si>
    <t>Mayo</t>
  </si>
  <si>
    <t>Alto</t>
  </si>
  <si>
    <t>Medio</t>
  </si>
  <si>
    <t>Bajo</t>
  </si>
  <si>
    <t>Nivel de uso</t>
  </si>
  <si>
    <r>
      <t xml:space="preserve"> </t>
    </r>
    <r>
      <rPr>
        <b/>
        <sz val="14"/>
        <color indexed="8"/>
        <rFont val="Calibri"/>
        <family val="2"/>
      </rPr>
      <t xml:space="preserve">Alto </t>
    </r>
  </si>
  <si>
    <r>
      <t>M</t>
    </r>
    <r>
      <rPr>
        <b/>
        <sz val="14"/>
        <color indexed="8"/>
        <rFont val="Calibri"/>
        <family val="2"/>
      </rPr>
      <t>edio</t>
    </r>
  </si>
  <si>
    <r>
      <t>B</t>
    </r>
    <r>
      <rPr>
        <b/>
        <sz val="14"/>
        <color indexed="8"/>
        <rFont val="Calibri"/>
        <family val="2"/>
      </rPr>
      <t xml:space="preserve">ajo </t>
    </r>
  </si>
  <si>
    <t>Mayo de 2013</t>
  </si>
  <si>
    <t>Enero de 2013</t>
  </si>
  <si>
    <t>Facatativá</t>
  </si>
  <si>
    <t>Montería</t>
  </si>
  <si>
    <t>Caquetá</t>
  </si>
  <si>
    <t>Uribía</t>
  </si>
  <si>
    <t>Bolívar</t>
  </si>
  <si>
    <t>Atlántico</t>
  </si>
  <si>
    <t>Córdoba</t>
  </si>
  <si>
    <t>Requerimientos radicados vía web a nivel nacional 2013 por mes</t>
  </si>
  <si>
    <t>Requerimientos vencidos a nivel nacional 2013 por mes</t>
  </si>
  <si>
    <t>Cordoba</t>
  </si>
  <si>
    <t>Junio</t>
  </si>
  <si>
    <t>Junio de 2013</t>
  </si>
  <si>
    <t>Julio de 2013</t>
  </si>
  <si>
    <t>Julio</t>
  </si>
  <si>
    <t>Agosto  de 2013</t>
  </si>
  <si>
    <t>Agosto de 2013</t>
  </si>
  <si>
    <t xml:space="preserve">Julio </t>
  </si>
  <si>
    <t xml:space="preserve">Agosto </t>
  </si>
  <si>
    <t xml:space="preserve">Septiembre </t>
  </si>
  <si>
    <t xml:space="preserve">Octubre </t>
  </si>
  <si>
    <t xml:space="preserve">Noviembre </t>
  </si>
  <si>
    <t xml:space="preserve">Diciembre </t>
  </si>
  <si>
    <t>Agosto</t>
  </si>
  <si>
    <t>Agosto 2013</t>
  </si>
  <si>
    <t xml:space="preserve">Agosto  2013      </t>
  </si>
  <si>
    <t>AGOSTO   2013</t>
  </si>
  <si>
    <t xml:space="preserve">ESTADISTICAS USO  Y APROPIACIÓN DE SAC EN LAS SECRETARIAS DE EDUCACION - COMPARATIVO ÚLTIMOS 3 MESES </t>
  </si>
  <si>
    <t>Sistema de Atención al Ciudadano - SAC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</si>
</sst>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#,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_(* #,##0.0_);_(* \(#,##0.0\);_(* &quot;-&quot;??_);_(@_)"/>
    <numFmt numFmtId="188" formatCode="_(* #,##0_);_(* \(#,##0\);_(* &quot;-&quot;??_);_(@_)"/>
    <numFmt numFmtId="189" formatCode="[$-240A]dddd\,\ dd&quot; de &quot;mmmm&quot; de &quot;yyyy"/>
    <numFmt numFmtId="190" formatCode="[$-240A]hh:mm:ss\ AM/PM"/>
    <numFmt numFmtId="191" formatCode="0.000%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sz val="9"/>
      <name val="Tahoma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6.5"/>
      <color indexed="8"/>
      <name val="Calibri"/>
      <family val="2"/>
    </font>
    <font>
      <b/>
      <sz val="10"/>
      <color indexed="8"/>
      <name val="Calibri"/>
      <family val="2"/>
    </font>
    <font>
      <b/>
      <sz val="8.45"/>
      <color indexed="8"/>
      <name val="Calibri"/>
      <family val="2"/>
    </font>
    <font>
      <sz val="8.45"/>
      <color indexed="8"/>
      <name val="Calibri"/>
      <family val="2"/>
    </font>
    <font>
      <b/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9"/>
      <name val="Calibri"/>
      <family val="2"/>
    </font>
    <font>
      <sz val="20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20"/>
      <color indexed="9"/>
      <name val="Calibri"/>
      <family val="2"/>
    </font>
    <font>
      <sz val="10"/>
      <color indexed="63"/>
      <name val="Arial"/>
      <family val="2"/>
    </font>
    <font>
      <sz val="16"/>
      <color indexed="8"/>
      <name val="Arial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Arial"/>
      <family val="2"/>
    </font>
    <font>
      <b/>
      <sz val="22"/>
      <color indexed="9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Calibri"/>
      <family val="2"/>
    </font>
    <font>
      <sz val="9"/>
      <color indexed="9"/>
      <name val="Arial"/>
      <family val="2"/>
    </font>
    <font>
      <sz val="14"/>
      <color indexed="9"/>
      <name val="Calibri"/>
      <family val="2"/>
    </font>
    <font>
      <b/>
      <sz val="12"/>
      <color indexed="9"/>
      <name val="Arial"/>
      <family val="2"/>
    </font>
    <font>
      <b/>
      <sz val="36"/>
      <color indexed="9"/>
      <name val="Arial"/>
      <family val="2"/>
    </font>
    <font>
      <sz val="12"/>
      <color indexed="9"/>
      <name val="Calibri"/>
      <family val="2"/>
    </font>
    <font>
      <sz val="8"/>
      <name val="Tahoma"/>
      <family val="2"/>
    </font>
    <font>
      <b/>
      <sz val="16"/>
      <color indexed="8"/>
      <name val="Arial"/>
      <family val="2"/>
    </font>
    <font>
      <b/>
      <u val="single"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0"/>
      <name val="Calibri"/>
      <family val="2"/>
    </font>
    <font>
      <sz val="20"/>
      <color theme="0"/>
      <name val="Calibri"/>
      <family val="2"/>
    </font>
    <font>
      <b/>
      <sz val="14"/>
      <color theme="0"/>
      <name val="Calibri"/>
      <family val="2"/>
    </font>
    <font>
      <b/>
      <sz val="10"/>
      <color rgb="FF333333"/>
      <name val="Arial"/>
      <family val="2"/>
    </font>
    <font>
      <b/>
      <sz val="10"/>
      <color theme="1"/>
      <name val="Arial"/>
      <family val="2"/>
    </font>
    <font>
      <b/>
      <sz val="20"/>
      <color theme="0"/>
      <name val="Calibri"/>
      <family val="2"/>
    </font>
    <font>
      <sz val="10"/>
      <color rgb="FF333333"/>
      <name val="Arial"/>
      <family val="2"/>
    </font>
    <font>
      <sz val="16"/>
      <color theme="1"/>
      <name val="Arial"/>
      <family val="2"/>
    </font>
    <font>
      <b/>
      <sz val="10"/>
      <color rgb="FF000000"/>
      <name val="Arial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Arial"/>
      <family val="2"/>
    </font>
    <font>
      <b/>
      <sz val="22"/>
      <color theme="0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Calibri"/>
      <family val="2"/>
    </font>
    <font>
      <sz val="9"/>
      <color theme="0"/>
      <name val="Arial"/>
      <family val="2"/>
    </font>
    <font>
      <sz val="14"/>
      <color theme="0"/>
      <name val="Calibri"/>
      <family val="2"/>
    </font>
    <font>
      <b/>
      <sz val="12"/>
      <color theme="0"/>
      <name val="Arial"/>
      <family val="2"/>
    </font>
    <font>
      <sz val="12"/>
      <color theme="0"/>
      <name val="Calibri"/>
      <family val="2"/>
    </font>
    <font>
      <b/>
      <sz val="36"/>
      <color theme="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EE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63634"/>
        <bgColor indexed="64"/>
      </patternFill>
    </fill>
    <fill>
      <patternFill patternType="solid">
        <fgColor rgb="FFF2DDDC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>
        <color theme="1"/>
      </left>
      <right style="medium">
        <color theme="1"/>
      </right>
      <top style="thin"/>
      <bottom style="thin"/>
    </border>
    <border>
      <left style="medium">
        <color theme="1"/>
      </left>
      <right style="medium">
        <color theme="1"/>
      </right>
      <top style="thin"/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theme="1"/>
      </left>
      <right style="medium">
        <color theme="1"/>
      </right>
      <top style="medium">
        <color theme="1"/>
      </top>
      <bottom style="thin"/>
    </border>
    <border>
      <left style="medium">
        <color theme="1"/>
      </left>
      <right>
        <color indexed="63"/>
      </right>
      <top style="medium">
        <color theme="1"/>
      </top>
      <bottom style="thin"/>
    </border>
    <border>
      <left style="medium">
        <color theme="1"/>
      </left>
      <right>
        <color indexed="63"/>
      </right>
      <top style="thin"/>
      <bottom style="thin"/>
    </border>
    <border>
      <left style="medium">
        <color theme="1"/>
      </left>
      <right>
        <color indexed="63"/>
      </right>
      <top style="thin"/>
      <bottom style="medium">
        <color theme="1"/>
      </bottom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>
        <color theme="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theme="0"/>
      </right>
      <top style="medium">
        <color theme="0"/>
      </top>
      <bottom>
        <color indexed="63"/>
      </bottom>
    </border>
    <border>
      <left style="medium"/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 style="medium"/>
      <top style="medium">
        <color theme="0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>
        <color theme="0"/>
      </left>
      <right>
        <color indexed="63"/>
      </right>
      <top style="medium"/>
      <bottom>
        <color indexed="63"/>
      </bottom>
    </border>
    <border>
      <left style="medium"/>
      <right style="medium"/>
      <top/>
      <bottom/>
    </border>
    <border>
      <left style="medium">
        <color theme="0"/>
      </left>
      <right style="medium">
        <color theme="0"/>
      </right>
      <top style="medium"/>
      <bottom style="medium">
        <color theme="0"/>
      </bottom>
    </border>
    <border>
      <left>
        <color indexed="63"/>
      </left>
      <right style="medium">
        <color theme="0"/>
      </right>
      <top style="medium"/>
      <bottom style="medium">
        <color theme="0"/>
      </bottom>
    </border>
    <border>
      <left style="medium"/>
      <right style="medium">
        <color theme="0"/>
      </right>
      <top style="medium"/>
      <bottom style="medium">
        <color theme="0"/>
      </bottom>
    </border>
    <border>
      <left style="medium">
        <color theme="0"/>
      </left>
      <right style="medium"/>
      <top style="medium"/>
      <bottom style="medium">
        <color theme="0"/>
      </bottom>
    </border>
    <border>
      <left style="medium"/>
      <right>
        <color indexed="63"/>
      </right>
      <top style="medium"/>
      <bottom style="medium">
        <color theme="0"/>
      </bottom>
    </border>
    <border>
      <left style="medium">
        <color theme="0"/>
      </left>
      <right>
        <color indexed="63"/>
      </right>
      <top style="medium"/>
      <bottom style="medium">
        <color theme="0"/>
      </bottom>
    </border>
    <border>
      <left>
        <color indexed="63"/>
      </left>
      <right>
        <color indexed="63"/>
      </right>
      <top style="medium"/>
      <bottom style="medium">
        <color theme="0"/>
      </bottom>
    </border>
    <border>
      <left>
        <color indexed="63"/>
      </left>
      <right>
        <color indexed="63"/>
      </right>
      <top style="medium"/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66" fillId="2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21" borderId="5" applyNumberFormat="0" applyAlignment="0" applyProtection="0"/>
    <xf numFmtId="0" fontId="72" fillId="21" borderId="5" applyNumberFormat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65" fillId="0" borderId="8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</cellStyleXfs>
  <cellXfs count="546">
    <xf numFmtId="0" fontId="0" fillId="0" borderId="0" xfId="0" applyFont="1" applyAlignment="1">
      <alignment/>
    </xf>
    <xf numFmtId="0" fontId="79" fillId="0" borderId="10" xfId="0" applyFont="1" applyBorder="1" applyAlignment="1">
      <alignment/>
    </xf>
    <xf numFmtId="0" fontId="78" fillId="0" borderId="11" xfId="0" applyFont="1" applyBorder="1" applyAlignment="1">
      <alignment horizontal="center" vertical="top" wrapText="1"/>
    </xf>
    <xf numFmtId="0" fontId="80" fillId="0" borderId="12" xfId="0" applyFont="1" applyBorder="1" applyAlignment="1">
      <alignment horizontal="center" vertical="top" wrapText="1"/>
    </xf>
    <xf numFmtId="10" fontId="81" fillId="0" borderId="12" xfId="0" applyNumberFormat="1" applyFont="1" applyBorder="1" applyAlignment="1">
      <alignment horizontal="center" vertical="top" wrapText="1"/>
    </xf>
    <xf numFmtId="0" fontId="80" fillId="0" borderId="13" xfId="0" applyFont="1" applyBorder="1" applyAlignment="1">
      <alignment horizontal="center" vertical="top" wrapText="1"/>
    </xf>
    <xf numFmtId="10" fontId="81" fillId="0" borderId="13" xfId="0" applyNumberFormat="1" applyFont="1" applyBorder="1" applyAlignment="1">
      <alignment horizontal="center" vertical="top" wrapText="1"/>
    </xf>
    <xf numFmtId="10" fontId="81" fillId="0" borderId="14" xfId="0" applyNumberFormat="1" applyFont="1" applyBorder="1" applyAlignment="1">
      <alignment horizontal="center" vertical="top" wrapText="1"/>
    </xf>
    <xf numFmtId="10" fontId="81" fillId="0" borderId="15" xfId="0" applyNumberFormat="1" applyFont="1" applyBorder="1" applyAlignment="1">
      <alignment horizontal="center" vertical="top" wrapText="1"/>
    </xf>
    <xf numFmtId="17" fontId="82" fillId="33" borderId="16" xfId="0" applyNumberFormat="1" applyFont="1" applyFill="1" applyBorder="1" applyAlignment="1" quotePrefix="1">
      <alignment horizontal="center" vertical="center" wrapText="1"/>
    </xf>
    <xf numFmtId="17" fontId="82" fillId="33" borderId="17" xfId="0" applyNumberFormat="1" applyFont="1" applyFill="1" applyBorder="1" applyAlignment="1" quotePrefix="1">
      <alignment horizontal="center" vertical="center" wrapText="1"/>
    </xf>
    <xf numFmtId="0" fontId="83" fillId="0" borderId="10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0" fontId="79" fillId="0" borderId="10" xfId="0" applyFont="1" applyBorder="1" applyAlignment="1">
      <alignment horizontal="justify" vertical="center" wrapText="1"/>
    </xf>
    <xf numFmtId="0" fontId="84" fillId="0" borderId="18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10" fontId="84" fillId="0" borderId="19" xfId="105" applyNumberFormat="1" applyFont="1" applyBorder="1" applyAlignment="1">
      <alignment horizontal="center"/>
    </xf>
    <xf numFmtId="10" fontId="84" fillId="0" borderId="20" xfId="105" applyNumberFormat="1" applyFont="1" applyBorder="1" applyAlignment="1">
      <alignment horizontal="center"/>
    </xf>
    <xf numFmtId="10" fontId="84" fillId="0" borderId="21" xfId="105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wrapText="1"/>
    </xf>
    <xf numFmtId="10" fontId="81" fillId="0" borderId="22" xfId="0" applyNumberFormat="1" applyFont="1" applyBorder="1" applyAlignment="1">
      <alignment horizontal="center" vertical="top" wrapText="1"/>
    </xf>
    <xf numFmtId="0" fontId="80" fillId="0" borderId="19" xfId="0" applyFont="1" applyBorder="1" applyAlignment="1">
      <alignment horizontal="center" vertical="top" wrapText="1"/>
    </xf>
    <xf numFmtId="0" fontId="78" fillId="0" borderId="23" xfId="0" applyFont="1" applyBorder="1" applyAlignment="1">
      <alignment horizontal="center" vertical="top" wrapText="1"/>
    </xf>
    <xf numFmtId="0" fontId="80" fillId="0" borderId="24" xfId="0" applyFont="1" applyBorder="1" applyAlignment="1">
      <alignment horizontal="center" vertical="top" wrapText="1"/>
    </xf>
    <xf numFmtId="0" fontId="80" fillId="0" borderId="25" xfId="0" applyFont="1" applyBorder="1" applyAlignment="1">
      <alignment horizontal="center" vertical="top" wrapText="1"/>
    </xf>
    <xf numFmtId="0" fontId="80" fillId="0" borderId="26" xfId="0" applyFont="1" applyBorder="1" applyAlignment="1">
      <alignment horizontal="center" vertical="top" wrapText="1"/>
    </xf>
    <xf numFmtId="10" fontId="81" fillId="0" borderId="21" xfId="0" applyNumberFormat="1" applyFont="1" applyBorder="1" applyAlignment="1">
      <alignment horizontal="center" vertical="top" wrapText="1"/>
    </xf>
    <xf numFmtId="10" fontId="0" fillId="0" borderId="0" xfId="105" applyNumberFormat="1" applyFont="1" applyAlignment="1">
      <alignment/>
    </xf>
    <xf numFmtId="0" fontId="85" fillId="0" borderId="0" xfId="0" applyFont="1" applyFill="1" applyAlignment="1">
      <alignment/>
    </xf>
    <xf numFmtId="49" fontId="63" fillId="0" borderId="0" xfId="0" applyNumberFormat="1" applyFont="1" applyFill="1" applyAlignment="1">
      <alignment/>
    </xf>
    <xf numFmtId="0" fontId="71" fillId="0" borderId="0" xfId="0" applyFont="1" applyAlignment="1">
      <alignment/>
    </xf>
    <xf numFmtId="10" fontId="0" fillId="0" borderId="0" xfId="105" applyNumberFormat="1" applyFont="1" applyAlignment="1">
      <alignment horizontal="center"/>
    </xf>
    <xf numFmtId="0" fontId="60" fillId="0" borderId="0" xfId="0" applyFont="1" applyFill="1" applyAlignment="1">
      <alignment horizontal="center"/>
    </xf>
    <xf numFmtId="0" fontId="86" fillId="0" borderId="0" xfId="0" applyFont="1" applyFill="1" applyAlignment="1">
      <alignment horizontal="center"/>
    </xf>
    <xf numFmtId="10" fontId="78" fillId="0" borderId="0" xfId="105" applyNumberFormat="1" applyFont="1" applyFill="1" applyAlignment="1">
      <alignment horizontal="center" vertical="center" wrapText="1"/>
    </xf>
    <xf numFmtId="0" fontId="71" fillId="34" borderId="0" xfId="102" applyFill="1">
      <alignment/>
      <protection/>
    </xf>
    <xf numFmtId="0" fontId="80" fillId="34" borderId="0" xfId="102" applyFont="1" applyFill="1" applyAlignment="1">
      <alignment horizontal="center"/>
      <protection/>
    </xf>
    <xf numFmtId="0" fontId="87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60" fillId="34" borderId="0" xfId="0" applyFont="1" applyFill="1" applyAlignment="1">
      <alignment/>
    </xf>
    <xf numFmtId="0" fontId="88" fillId="34" borderId="0" xfId="102" applyFont="1" applyFill="1" applyBorder="1" applyAlignment="1">
      <alignment horizontal="center"/>
      <protection/>
    </xf>
    <xf numFmtId="0" fontId="60" fillId="34" borderId="0" xfId="0" applyFont="1" applyFill="1" applyAlignment="1">
      <alignment horizontal="center"/>
    </xf>
    <xf numFmtId="0" fontId="89" fillId="34" borderId="27" xfId="102" applyFont="1" applyFill="1" applyBorder="1" applyAlignment="1">
      <alignment horizontal="center"/>
      <protection/>
    </xf>
    <xf numFmtId="10" fontId="90" fillId="0" borderId="20" xfId="105" applyNumberFormat="1" applyFont="1" applyBorder="1" applyAlignment="1">
      <alignment horizontal="center"/>
    </xf>
    <xf numFmtId="10" fontId="90" fillId="0" borderId="21" xfId="105" applyNumberFormat="1" applyFont="1" applyBorder="1" applyAlignment="1">
      <alignment horizontal="center"/>
    </xf>
    <xf numFmtId="0" fontId="83" fillId="0" borderId="0" xfId="0" applyFont="1" applyFill="1" applyBorder="1" applyAlignment="1">
      <alignment horizontal="center" vertical="center"/>
    </xf>
    <xf numFmtId="0" fontId="91" fillId="34" borderId="0" xfId="102" applyFont="1" applyFill="1" applyBorder="1" applyAlignment="1">
      <alignment horizontal="center"/>
      <protection/>
    </xf>
    <xf numFmtId="10" fontId="78" fillId="0" borderId="28" xfId="0" applyNumberFormat="1" applyFont="1" applyBorder="1" applyAlignment="1">
      <alignment horizontal="center"/>
    </xf>
    <xf numFmtId="10" fontId="78" fillId="0" borderId="29" xfId="0" applyNumberFormat="1" applyFont="1" applyBorder="1" applyAlignment="1">
      <alignment horizontal="center"/>
    </xf>
    <xf numFmtId="10" fontId="78" fillId="0" borderId="30" xfId="0" applyNumberFormat="1" applyFont="1" applyBorder="1" applyAlignment="1">
      <alignment horizontal="center"/>
    </xf>
    <xf numFmtId="10" fontId="78" fillId="0" borderId="31" xfId="0" applyNumberFormat="1" applyFont="1" applyBorder="1" applyAlignment="1">
      <alignment horizontal="center"/>
    </xf>
    <xf numFmtId="10" fontId="78" fillId="35" borderId="32" xfId="0" applyNumberFormat="1" applyFont="1" applyFill="1" applyBorder="1" applyAlignment="1">
      <alignment horizontal="center"/>
    </xf>
    <xf numFmtId="10" fontId="78" fillId="35" borderId="33" xfId="105" applyNumberFormat="1" applyFont="1" applyFill="1" applyBorder="1" applyAlignment="1">
      <alignment horizontal="center"/>
    </xf>
    <xf numFmtId="0" fontId="84" fillId="0" borderId="25" xfId="0" applyFont="1" applyBorder="1" applyAlignment="1">
      <alignment horizontal="center" vertical="center"/>
    </xf>
    <xf numFmtId="0" fontId="92" fillId="0" borderId="0" xfId="0" applyFont="1" applyAlignment="1">
      <alignment vertical="center" wrapText="1"/>
    </xf>
    <xf numFmtId="10" fontId="84" fillId="0" borderId="34" xfId="105" applyNumberFormat="1" applyFont="1" applyBorder="1" applyAlignment="1">
      <alignment horizontal="center"/>
    </xf>
    <xf numFmtId="0" fontId="79" fillId="0" borderId="35" xfId="0" applyFont="1" applyBorder="1" applyAlignment="1">
      <alignment horizontal="center" vertical="center" wrapText="1"/>
    </xf>
    <xf numFmtId="0" fontId="79" fillId="0" borderId="36" xfId="0" applyFont="1" applyBorder="1" applyAlignment="1">
      <alignment horizontal="center" vertical="center" wrapText="1"/>
    </xf>
    <xf numFmtId="0" fontId="89" fillId="0" borderId="37" xfId="0" applyFont="1" applyBorder="1" applyAlignment="1">
      <alignment horizontal="center" vertical="top" wrapText="1"/>
    </xf>
    <xf numFmtId="0" fontId="89" fillId="0" borderId="38" xfId="0" applyFont="1" applyBorder="1" applyAlignment="1">
      <alignment horizontal="center" vertical="top" wrapText="1"/>
    </xf>
    <xf numFmtId="0" fontId="89" fillId="0" borderId="39" xfId="0" applyFont="1" applyBorder="1" applyAlignment="1">
      <alignment horizontal="center" vertical="top" wrapText="1"/>
    </xf>
    <xf numFmtId="0" fontId="89" fillId="34" borderId="37" xfId="0" applyFont="1" applyFill="1" applyBorder="1" applyAlignment="1">
      <alignment horizontal="center" vertical="top" wrapText="1"/>
    </xf>
    <xf numFmtId="0" fontId="89" fillId="34" borderId="38" xfId="0" applyFont="1" applyFill="1" applyBorder="1" applyAlignment="1">
      <alignment horizontal="center" vertical="top" wrapText="1"/>
    </xf>
    <xf numFmtId="1" fontId="93" fillId="0" borderId="40" xfId="0" applyNumberFormat="1" applyFont="1" applyBorder="1" applyAlignment="1">
      <alignment horizontal="center" vertical="top" wrapText="1"/>
    </xf>
    <xf numFmtId="1" fontId="93" fillId="0" borderId="41" xfId="0" applyNumberFormat="1" applyFont="1" applyBorder="1" applyAlignment="1">
      <alignment horizontal="center" vertical="top" wrapText="1"/>
    </xf>
    <xf numFmtId="1" fontId="93" fillId="0" borderId="42" xfId="0" applyNumberFormat="1" applyFont="1" applyBorder="1" applyAlignment="1">
      <alignment horizontal="center" vertical="top" wrapText="1"/>
    </xf>
    <xf numFmtId="10" fontId="93" fillId="34" borderId="40" xfId="0" applyNumberFormat="1" applyFont="1" applyFill="1" applyBorder="1" applyAlignment="1">
      <alignment horizontal="center" vertical="top" wrapText="1"/>
    </xf>
    <xf numFmtId="10" fontId="93" fillId="34" borderId="41" xfId="0" applyNumberFormat="1" applyFont="1" applyFill="1" applyBorder="1" applyAlignment="1">
      <alignment horizontal="center" vertical="top" wrapText="1"/>
    </xf>
    <xf numFmtId="0" fontId="89" fillId="34" borderId="39" xfId="0" applyFont="1" applyFill="1" applyBorder="1" applyAlignment="1">
      <alignment horizontal="center" vertical="top" wrapText="1"/>
    </xf>
    <xf numFmtId="10" fontId="93" fillId="34" borderId="42" xfId="0" applyNumberFormat="1" applyFont="1" applyFill="1" applyBorder="1" applyAlignment="1">
      <alignment horizontal="center" vertical="top" wrapText="1"/>
    </xf>
    <xf numFmtId="0" fontId="44" fillId="7" borderId="23" xfId="0" applyFont="1" applyFill="1" applyBorder="1" applyAlignment="1">
      <alignment horizontal="center" vertical="center" wrapText="1"/>
    </xf>
    <xf numFmtId="0" fontId="44" fillId="7" borderId="43" xfId="0" applyFont="1" applyFill="1" applyBorder="1" applyAlignment="1">
      <alignment horizontal="center" vertical="center" wrapText="1"/>
    </xf>
    <xf numFmtId="0" fontId="78" fillId="6" borderId="23" xfId="0" applyFont="1" applyFill="1" applyBorder="1" applyAlignment="1">
      <alignment horizontal="center" vertical="center" wrapText="1"/>
    </xf>
    <xf numFmtId="0" fontId="78" fillId="6" borderId="43" xfId="0" applyFont="1" applyFill="1" applyBorder="1" applyAlignment="1">
      <alignment horizontal="center" vertical="center" wrapText="1"/>
    </xf>
    <xf numFmtId="10" fontId="93" fillId="0" borderId="40" xfId="0" applyNumberFormat="1" applyFont="1" applyBorder="1" applyAlignment="1">
      <alignment horizontal="center" vertical="top" wrapText="1"/>
    </xf>
    <xf numFmtId="10" fontId="93" fillId="0" borderId="41" xfId="0" applyNumberFormat="1" applyFont="1" applyBorder="1" applyAlignment="1">
      <alignment horizontal="center" vertical="top" wrapText="1"/>
    </xf>
    <xf numFmtId="10" fontId="93" fillId="0" borderId="42" xfId="0" applyNumberFormat="1" applyFont="1" applyBorder="1" applyAlignment="1">
      <alignment horizontal="center" vertical="top" wrapText="1"/>
    </xf>
    <xf numFmtId="0" fontId="44" fillId="3" borderId="23" xfId="0" applyFont="1" applyFill="1" applyBorder="1" applyAlignment="1">
      <alignment horizontal="center" vertical="center" wrapText="1"/>
    </xf>
    <xf numFmtId="0" fontId="44" fillId="3" borderId="43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10" fontId="84" fillId="0" borderId="44" xfId="105" applyNumberFormat="1" applyFont="1" applyBorder="1" applyAlignment="1">
      <alignment horizontal="center"/>
    </xf>
    <xf numFmtId="0" fontId="84" fillId="0" borderId="45" xfId="0" applyFont="1" applyBorder="1" applyAlignment="1">
      <alignment horizontal="center" vertical="center"/>
    </xf>
    <xf numFmtId="0" fontId="91" fillId="35" borderId="28" xfId="102" applyFont="1" applyFill="1" applyBorder="1" applyAlignment="1">
      <alignment horizontal="center"/>
      <protection/>
    </xf>
    <xf numFmtId="0" fontId="0" fillId="35" borderId="46" xfId="86" applyFill="1" applyBorder="1" applyAlignment="1">
      <alignment horizontal="center"/>
      <protection/>
    </xf>
    <xf numFmtId="10" fontId="0" fillId="35" borderId="46" xfId="86" applyNumberFormat="1" applyFill="1" applyBorder="1" applyAlignment="1">
      <alignment horizontal="center"/>
      <protection/>
    </xf>
    <xf numFmtId="10" fontId="0" fillId="35" borderId="47" xfId="86" applyNumberFormat="1" applyFill="1" applyBorder="1" applyAlignment="1">
      <alignment horizontal="center"/>
      <protection/>
    </xf>
    <xf numFmtId="0" fontId="71" fillId="35" borderId="48" xfId="102" applyFill="1" applyBorder="1" applyAlignment="1">
      <alignment horizontal="center"/>
      <protection/>
    </xf>
    <xf numFmtId="0" fontId="0" fillId="35" borderId="0" xfId="86" applyFill="1" applyBorder="1" applyAlignment="1">
      <alignment horizontal="center"/>
      <protection/>
    </xf>
    <xf numFmtId="10" fontId="0" fillId="35" borderId="0" xfId="86" applyNumberFormat="1" applyFill="1" applyBorder="1" applyAlignment="1">
      <alignment horizontal="center"/>
      <protection/>
    </xf>
    <xf numFmtId="10" fontId="0" fillId="35" borderId="49" xfId="86" applyNumberFormat="1" applyFill="1" applyBorder="1" applyAlignment="1">
      <alignment horizontal="center"/>
      <protection/>
    </xf>
    <xf numFmtId="0" fontId="0" fillId="35" borderId="0" xfId="86" applyFont="1" applyFill="1" applyBorder="1" applyAlignment="1">
      <alignment horizontal="center"/>
      <protection/>
    </xf>
    <xf numFmtId="0" fontId="71" fillId="35" borderId="30" xfId="102" applyFill="1" applyBorder="1" applyAlignment="1">
      <alignment horizontal="center"/>
      <protection/>
    </xf>
    <xf numFmtId="0" fontId="0" fillId="35" borderId="50" xfId="86" applyFill="1" applyBorder="1" applyAlignment="1">
      <alignment horizontal="center"/>
      <protection/>
    </xf>
    <xf numFmtId="10" fontId="0" fillId="35" borderId="50" xfId="86" applyNumberFormat="1" applyFill="1" applyBorder="1" applyAlignment="1">
      <alignment horizontal="center"/>
      <protection/>
    </xf>
    <xf numFmtId="10" fontId="0" fillId="35" borderId="51" xfId="86" applyNumberFormat="1" applyFill="1" applyBorder="1" applyAlignment="1">
      <alignment horizontal="center"/>
      <protection/>
    </xf>
    <xf numFmtId="0" fontId="80" fillId="35" borderId="46" xfId="86" applyFont="1" applyFill="1" applyBorder="1" applyAlignment="1">
      <alignment horizontal="center"/>
      <protection/>
    </xf>
    <xf numFmtId="10" fontId="80" fillId="35" borderId="46" xfId="86" applyNumberFormat="1" applyFont="1" applyFill="1" applyBorder="1" applyAlignment="1">
      <alignment horizontal="center"/>
      <protection/>
    </xf>
    <xf numFmtId="10" fontId="80" fillId="35" borderId="47" xfId="86" applyNumberFormat="1" applyFont="1" applyFill="1" applyBorder="1" applyAlignment="1">
      <alignment horizontal="center"/>
      <protection/>
    </xf>
    <xf numFmtId="0" fontId="80" fillId="35" borderId="48" xfId="102" applyFont="1" applyFill="1" applyBorder="1" applyAlignment="1">
      <alignment horizontal="center"/>
      <protection/>
    </xf>
    <xf numFmtId="0" fontId="80" fillId="35" borderId="0" xfId="86" applyFont="1" applyFill="1" applyBorder="1" applyAlignment="1">
      <alignment horizontal="center"/>
      <protection/>
    </xf>
    <xf numFmtId="10" fontId="80" fillId="35" borderId="0" xfId="86" applyNumberFormat="1" applyFont="1" applyFill="1" applyBorder="1" applyAlignment="1">
      <alignment horizontal="center"/>
      <protection/>
    </xf>
    <xf numFmtId="10" fontId="80" fillId="35" borderId="49" xfId="86" applyNumberFormat="1" applyFont="1" applyFill="1" applyBorder="1" applyAlignment="1">
      <alignment horizontal="center"/>
      <protection/>
    </xf>
    <xf numFmtId="0" fontId="80" fillId="35" borderId="30" xfId="102" applyFont="1" applyFill="1" applyBorder="1" applyAlignment="1">
      <alignment horizontal="center"/>
      <protection/>
    </xf>
    <xf numFmtId="0" fontId="80" fillId="35" borderId="50" xfId="86" applyFont="1" applyFill="1" applyBorder="1" applyAlignment="1">
      <alignment horizontal="center"/>
      <protection/>
    </xf>
    <xf numFmtId="10" fontId="80" fillId="35" borderId="50" xfId="86" applyNumberFormat="1" applyFont="1" applyFill="1" applyBorder="1" applyAlignment="1">
      <alignment horizontal="center"/>
      <protection/>
    </xf>
    <xf numFmtId="10" fontId="80" fillId="35" borderId="51" xfId="86" applyNumberFormat="1" applyFont="1" applyFill="1" applyBorder="1" applyAlignment="1">
      <alignment horizontal="center"/>
      <protection/>
    </xf>
    <xf numFmtId="0" fontId="0" fillId="35" borderId="28" xfId="0" applyFill="1" applyBorder="1" applyAlignment="1">
      <alignment horizontal="center"/>
    </xf>
    <xf numFmtId="0" fontId="0" fillId="35" borderId="46" xfId="0" applyFill="1" applyBorder="1" applyAlignment="1">
      <alignment horizontal="center"/>
    </xf>
    <xf numFmtId="10" fontId="0" fillId="35" borderId="46" xfId="0" applyNumberFormat="1" applyFill="1" applyBorder="1" applyAlignment="1">
      <alignment horizontal="center"/>
    </xf>
    <xf numFmtId="10" fontId="0" fillId="35" borderId="47" xfId="0" applyNumberFormat="1" applyFill="1" applyBorder="1" applyAlignment="1">
      <alignment horizontal="center"/>
    </xf>
    <xf numFmtId="0" fontId="0" fillId="35" borderId="48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10" fontId="0" fillId="35" borderId="0" xfId="0" applyNumberFormat="1" applyFill="1" applyBorder="1" applyAlignment="1">
      <alignment horizontal="center"/>
    </xf>
    <xf numFmtId="10" fontId="0" fillId="35" borderId="49" xfId="0" applyNumberFormat="1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50" xfId="0" applyFill="1" applyBorder="1" applyAlignment="1">
      <alignment horizontal="center"/>
    </xf>
    <xf numFmtId="10" fontId="0" fillId="35" borderId="50" xfId="0" applyNumberFormat="1" applyFill="1" applyBorder="1" applyAlignment="1">
      <alignment horizontal="center"/>
    </xf>
    <xf numFmtId="10" fontId="0" fillId="35" borderId="51" xfId="0" applyNumberFormat="1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0" fillId="36" borderId="46" xfId="0" applyFill="1" applyBorder="1" applyAlignment="1">
      <alignment horizontal="center"/>
    </xf>
    <xf numFmtId="10" fontId="0" fillId="36" borderId="46" xfId="0" applyNumberFormat="1" applyFill="1" applyBorder="1" applyAlignment="1">
      <alignment horizontal="center"/>
    </xf>
    <xf numFmtId="10" fontId="0" fillId="36" borderId="47" xfId="0" applyNumberFormat="1" applyFill="1" applyBorder="1" applyAlignment="1">
      <alignment horizontal="center"/>
    </xf>
    <xf numFmtId="0" fontId="0" fillId="36" borderId="48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10" fontId="0" fillId="36" borderId="0" xfId="0" applyNumberFormat="1" applyFill="1" applyBorder="1" applyAlignment="1">
      <alignment horizontal="center"/>
    </xf>
    <xf numFmtId="10" fontId="0" fillId="36" borderId="49" xfId="0" applyNumberFormat="1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0" fillId="36" borderId="50" xfId="0" applyFill="1" applyBorder="1" applyAlignment="1">
      <alignment horizontal="center"/>
    </xf>
    <xf numFmtId="10" fontId="0" fillId="36" borderId="50" xfId="0" applyNumberFormat="1" applyFill="1" applyBorder="1" applyAlignment="1">
      <alignment horizontal="center"/>
    </xf>
    <xf numFmtId="10" fontId="0" fillId="36" borderId="51" xfId="0" applyNumberFormat="1" applyFill="1" applyBorder="1" applyAlignment="1">
      <alignment horizontal="center"/>
    </xf>
    <xf numFmtId="0" fontId="80" fillId="36" borderId="28" xfId="102" applyFont="1" applyFill="1" applyBorder="1" applyAlignment="1">
      <alignment horizontal="center"/>
      <protection/>
    </xf>
    <xf numFmtId="0" fontId="0" fillId="36" borderId="46" xfId="86" applyFill="1" applyBorder="1" applyAlignment="1">
      <alignment horizontal="center"/>
      <protection/>
    </xf>
    <xf numFmtId="10" fontId="0" fillId="36" borderId="46" xfId="86" applyNumberFormat="1" applyFill="1" applyBorder="1" applyAlignment="1">
      <alignment horizontal="center"/>
      <protection/>
    </xf>
    <xf numFmtId="10" fontId="0" fillId="36" borderId="47" xfId="86" applyNumberFormat="1" applyFill="1" applyBorder="1" applyAlignment="1">
      <alignment horizontal="center"/>
      <protection/>
    </xf>
    <xf numFmtId="0" fontId="71" fillId="36" borderId="48" xfId="102" applyFill="1" applyBorder="1" applyAlignment="1">
      <alignment horizontal="center"/>
      <protection/>
    </xf>
    <xf numFmtId="0" fontId="0" fillId="36" borderId="0" xfId="86" applyFill="1" applyBorder="1" applyAlignment="1">
      <alignment horizontal="center"/>
      <protection/>
    </xf>
    <xf numFmtId="10" fontId="0" fillId="36" borderId="0" xfId="86" applyNumberFormat="1" applyFill="1" applyBorder="1" applyAlignment="1">
      <alignment horizontal="center"/>
      <protection/>
    </xf>
    <xf numFmtId="10" fontId="0" fillId="36" borderId="49" xfId="86" applyNumberFormat="1" applyFill="1" applyBorder="1" applyAlignment="1">
      <alignment horizontal="center"/>
      <protection/>
    </xf>
    <xf numFmtId="0" fontId="71" fillId="36" borderId="30" xfId="102" applyFill="1" applyBorder="1" applyAlignment="1">
      <alignment horizontal="center"/>
      <protection/>
    </xf>
    <xf numFmtId="0" fontId="0" fillId="36" borderId="50" xfId="86" applyFill="1" applyBorder="1" applyAlignment="1">
      <alignment horizontal="center"/>
      <protection/>
    </xf>
    <xf numFmtId="10" fontId="0" fillId="36" borderId="50" xfId="86" applyNumberFormat="1" applyFill="1" applyBorder="1" applyAlignment="1">
      <alignment horizontal="center"/>
      <protection/>
    </xf>
    <xf numFmtId="10" fontId="0" fillId="36" borderId="51" xfId="86" applyNumberFormat="1" applyFill="1" applyBorder="1" applyAlignment="1">
      <alignment horizontal="center"/>
      <protection/>
    </xf>
    <xf numFmtId="0" fontId="80" fillId="36" borderId="48" xfId="102" applyFont="1" applyFill="1" applyBorder="1" applyAlignment="1">
      <alignment horizontal="center"/>
      <protection/>
    </xf>
    <xf numFmtId="0" fontId="80" fillId="36" borderId="0" xfId="86" applyFont="1" applyFill="1" applyBorder="1" applyAlignment="1">
      <alignment horizontal="center"/>
      <protection/>
    </xf>
    <xf numFmtId="10" fontId="80" fillId="36" borderId="0" xfId="86" applyNumberFormat="1" applyFont="1" applyFill="1" applyBorder="1" applyAlignment="1">
      <alignment horizontal="center"/>
      <protection/>
    </xf>
    <xf numFmtId="10" fontId="80" fillId="36" borderId="49" xfId="86" applyNumberFormat="1" applyFont="1" applyFill="1" applyBorder="1" applyAlignment="1">
      <alignment horizontal="center"/>
      <protection/>
    </xf>
    <xf numFmtId="0" fontId="80" fillId="9" borderId="28" xfId="102" applyFont="1" applyFill="1" applyBorder="1" applyAlignment="1">
      <alignment horizontal="center"/>
      <protection/>
    </xf>
    <xf numFmtId="0" fontId="80" fillId="9" borderId="46" xfId="86" applyFont="1" applyFill="1" applyBorder="1" applyAlignment="1">
      <alignment horizontal="center"/>
      <protection/>
    </xf>
    <xf numFmtId="10" fontId="80" fillId="9" borderId="46" xfId="86" applyNumberFormat="1" applyFont="1" applyFill="1" applyBorder="1" applyAlignment="1">
      <alignment horizontal="center"/>
      <protection/>
    </xf>
    <xf numFmtId="10" fontId="80" fillId="9" borderId="47" xfId="86" applyNumberFormat="1" applyFont="1" applyFill="1" applyBorder="1" applyAlignment="1">
      <alignment horizontal="center"/>
      <protection/>
    </xf>
    <xf numFmtId="0" fontId="80" fillId="9" borderId="50" xfId="86" applyFont="1" applyFill="1" applyBorder="1" applyAlignment="1">
      <alignment horizontal="center"/>
      <protection/>
    </xf>
    <xf numFmtId="10" fontId="80" fillId="9" borderId="50" xfId="86" applyNumberFormat="1" applyFont="1" applyFill="1" applyBorder="1" applyAlignment="1">
      <alignment horizontal="center"/>
      <protection/>
    </xf>
    <xf numFmtId="0" fontId="71" fillId="9" borderId="32" xfId="102" applyFill="1" applyBorder="1" applyAlignment="1">
      <alignment horizontal="center"/>
      <protection/>
    </xf>
    <xf numFmtId="0" fontId="0" fillId="9" borderId="52" xfId="86" applyFill="1" applyBorder="1" applyAlignment="1">
      <alignment horizontal="center"/>
      <protection/>
    </xf>
    <xf numFmtId="10" fontId="0" fillId="9" borderId="52" xfId="86" applyNumberFormat="1" applyFill="1" applyBorder="1" applyAlignment="1">
      <alignment horizontal="center"/>
      <protection/>
    </xf>
    <xf numFmtId="10" fontId="0" fillId="9" borderId="27" xfId="86" applyNumberFormat="1" applyFill="1" applyBorder="1" applyAlignment="1">
      <alignment horizontal="center"/>
      <protection/>
    </xf>
    <xf numFmtId="0" fontId="0" fillId="9" borderId="28" xfId="0" applyFill="1" applyBorder="1" applyAlignment="1">
      <alignment horizontal="center"/>
    </xf>
    <xf numFmtId="0" fontId="0" fillId="9" borderId="46" xfId="0" applyFill="1" applyBorder="1" applyAlignment="1">
      <alignment horizontal="center"/>
    </xf>
    <xf numFmtId="10" fontId="0" fillId="9" borderId="46" xfId="0" applyNumberFormat="1" applyFill="1" applyBorder="1" applyAlignment="1">
      <alignment horizontal="center"/>
    </xf>
    <xf numFmtId="10" fontId="0" fillId="9" borderId="47" xfId="0" applyNumberFormat="1" applyFill="1" applyBorder="1" applyAlignment="1">
      <alignment horizontal="center"/>
    </xf>
    <xf numFmtId="0" fontId="0" fillId="9" borderId="48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10" fontId="0" fillId="9" borderId="0" xfId="0" applyNumberFormat="1" applyFill="1" applyBorder="1" applyAlignment="1">
      <alignment horizontal="center"/>
    </xf>
    <xf numFmtId="10" fontId="0" fillId="9" borderId="49" xfId="0" applyNumberFormat="1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0" fillId="9" borderId="50" xfId="0" applyFill="1" applyBorder="1" applyAlignment="1">
      <alignment horizontal="center"/>
    </xf>
    <xf numFmtId="10" fontId="0" fillId="9" borderId="50" xfId="0" applyNumberFormat="1" applyFill="1" applyBorder="1" applyAlignment="1">
      <alignment horizontal="center"/>
    </xf>
    <xf numFmtId="10" fontId="0" fillId="9" borderId="51" xfId="0" applyNumberFormat="1" applyFill="1" applyBorder="1" applyAlignment="1">
      <alignment horizontal="center"/>
    </xf>
    <xf numFmtId="0" fontId="91" fillId="35" borderId="48" xfId="102" applyFont="1" applyFill="1" applyBorder="1" applyAlignment="1">
      <alignment horizontal="center"/>
      <protection/>
    </xf>
    <xf numFmtId="0" fontId="71" fillId="35" borderId="28" xfId="102" applyFill="1" applyBorder="1" applyAlignment="1">
      <alignment horizontal="center"/>
      <protection/>
    </xf>
    <xf numFmtId="0" fontId="89" fillId="36" borderId="33" xfId="102" applyFont="1" applyFill="1" applyBorder="1" applyAlignment="1">
      <alignment horizontal="center"/>
      <protection/>
    </xf>
    <xf numFmtId="0" fontId="89" fillId="37" borderId="33" xfId="102" applyFont="1" applyFill="1" applyBorder="1" applyAlignment="1">
      <alignment horizontal="center"/>
      <protection/>
    </xf>
    <xf numFmtId="0" fontId="89" fillId="35" borderId="33" xfId="102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79" fillId="0" borderId="52" xfId="0" applyFont="1" applyBorder="1" applyAlignment="1">
      <alignment/>
    </xf>
    <xf numFmtId="0" fontId="79" fillId="0" borderId="27" xfId="0" applyFont="1" applyBorder="1" applyAlignment="1">
      <alignment/>
    </xf>
    <xf numFmtId="0" fontId="94" fillId="35" borderId="53" xfId="0" applyFont="1" applyFill="1" applyBorder="1" applyAlignment="1">
      <alignment horizontal="center" vertical="center" wrapText="1"/>
    </xf>
    <xf numFmtId="0" fontId="83" fillId="35" borderId="25" xfId="0" applyFont="1" applyFill="1" applyBorder="1" applyAlignment="1">
      <alignment horizontal="center" vertical="center"/>
    </xf>
    <xf numFmtId="0" fontId="83" fillId="35" borderId="18" xfId="0" applyFont="1" applyFill="1" applyBorder="1" applyAlignment="1">
      <alignment horizontal="center" vertical="center"/>
    </xf>
    <xf numFmtId="0" fontId="83" fillId="35" borderId="10" xfId="0" applyFont="1" applyFill="1" applyBorder="1" applyAlignment="1">
      <alignment horizontal="center" vertical="center"/>
    </xf>
    <xf numFmtId="0" fontId="83" fillId="35" borderId="15" xfId="0" applyFont="1" applyFill="1" applyBorder="1" applyAlignment="1">
      <alignment horizontal="center" vertical="center"/>
    </xf>
    <xf numFmtId="0" fontId="94" fillId="37" borderId="35" xfId="0" applyFont="1" applyFill="1" applyBorder="1" applyAlignment="1">
      <alignment horizontal="center" vertical="center" wrapText="1"/>
    </xf>
    <xf numFmtId="0" fontId="83" fillId="37" borderId="25" xfId="0" applyFont="1" applyFill="1" applyBorder="1" applyAlignment="1">
      <alignment horizontal="center" vertical="center"/>
    </xf>
    <xf numFmtId="0" fontId="83" fillId="37" borderId="18" xfId="0" applyFont="1" applyFill="1" applyBorder="1" applyAlignment="1">
      <alignment horizontal="center" vertical="center"/>
    </xf>
    <xf numFmtId="0" fontId="83" fillId="37" borderId="10" xfId="0" applyFont="1" applyFill="1" applyBorder="1" applyAlignment="1">
      <alignment horizontal="center" vertical="center"/>
    </xf>
    <xf numFmtId="0" fontId="83" fillId="37" borderId="15" xfId="0" applyFont="1" applyFill="1" applyBorder="1" applyAlignment="1">
      <alignment horizontal="center" vertical="center"/>
    </xf>
    <xf numFmtId="0" fontId="94" fillId="37" borderId="10" xfId="0" applyFont="1" applyFill="1" applyBorder="1" applyAlignment="1">
      <alignment horizontal="justify" vertical="center" wrapText="1"/>
    </xf>
    <xf numFmtId="0" fontId="83" fillId="37" borderId="45" xfId="0" applyFont="1" applyFill="1" applyBorder="1" applyAlignment="1">
      <alignment horizontal="center" vertical="center"/>
    </xf>
    <xf numFmtId="0" fontId="94" fillId="35" borderId="10" xfId="0" applyFont="1" applyFill="1" applyBorder="1" applyAlignment="1">
      <alignment horizontal="justify" vertical="center" wrapText="1"/>
    </xf>
    <xf numFmtId="0" fontId="83" fillId="35" borderId="45" xfId="0" applyFont="1" applyFill="1" applyBorder="1" applyAlignment="1">
      <alignment horizontal="center" vertical="center"/>
    </xf>
    <xf numFmtId="0" fontId="94" fillId="36" borderId="10" xfId="0" applyFont="1" applyFill="1" applyBorder="1" applyAlignment="1">
      <alignment horizontal="justify" vertical="center" wrapText="1"/>
    </xf>
    <xf numFmtId="0" fontId="83" fillId="36" borderId="18" xfId="0" applyFont="1" applyFill="1" applyBorder="1" applyAlignment="1">
      <alignment horizontal="center" vertical="center"/>
    </xf>
    <xf numFmtId="0" fontId="83" fillId="36" borderId="10" xfId="0" applyFont="1" applyFill="1" applyBorder="1" applyAlignment="1">
      <alignment horizontal="center" vertical="center"/>
    </xf>
    <xf numFmtId="0" fontId="83" fillId="36" borderId="15" xfId="0" applyFont="1" applyFill="1" applyBorder="1" applyAlignment="1">
      <alignment horizontal="center" vertical="center"/>
    </xf>
    <xf numFmtId="0" fontId="83" fillId="36" borderId="45" xfId="0" applyFont="1" applyFill="1" applyBorder="1" applyAlignment="1">
      <alignment horizontal="center" vertical="center"/>
    </xf>
    <xf numFmtId="0" fontId="94" fillId="36" borderId="35" xfId="0" applyFont="1" applyFill="1" applyBorder="1" applyAlignment="1">
      <alignment horizontal="center" vertical="center" wrapText="1"/>
    </xf>
    <xf numFmtId="0" fontId="83" fillId="36" borderId="25" xfId="0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0" fontId="79" fillId="35" borderId="54" xfId="0" applyFont="1" applyFill="1" applyBorder="1" applyAlignment="1">
      <alignment horizontal="center" vertical="center" wrapText="1"/>
    </xf>
    <xf numFmtId="0" fontId="79" fillId="36" borderId="55" xfId="0" applyFont="1" applyFill="1" applyBorder="1" applyAlignment="1">
      <alignment horizontal="center" vertical="center" wrapText="1"/>
    </xf>
    <xf numFmtId="0" fontId="79" fillId="37" borderId="55" xfId="0" applyFont="1" applyFill="1" applyBorder="1" applyAlignment="1">
      <alignment horizontal="center" vertical="center" wrapText="1"/>
    </xf>
    <xf numFmtId="0" fontId="79" fillId="0" borderId="56" xfId="0" applyFont="1" applyBorder="1" applyAlignment="1">
      <alignment horizontal="center" vertical="center" wrapText="1"/>
    </xf>
    <xf numFmtId="17" fontId="63" fillId="38" borderId="57" xfId="0" applyNumberFormat="1" applyFont="1" applyFill="1" applyBorder="1" applyAlignment="1" quotePrefix="1">
      <alignment horizontal="center" vertical="center" wrapText="1"/>
    </xf>
    <xf numFmtId="17" fontId="63" fillId="38" borderId="58" xfId="0" applyNumberFormat="1" applyFont="1" applyFill="1" applyBorder="1" applyAlignment="1" quotePrefix="1">
      <alignment horizontal="center" vertical="center" wrapText="1"/>
    </xf>
    <xf numFmtId="17" fontId="63" fillId="38" borderId="59" xfId="0" applyNumberFormat="1" applyFont="1" applyFill="1" applyBorder="1" applyAlignment="1" quotePrefix="1">
      <alignment horizontal="center" vertical="center" wrapText="1"/>
    </xf>
    <xf numFmtId="0" fontId="95" fillId="35" borderId="60" xfId="0" applyFont="1" applyFill="1" applyBorder="1" applyAlignment="1">
      <alignment horizontal="center" vertical="center"/>
    </xf>
    <xf numFmtId="0" fontId="95" fillId="36" borderId="18" xfId="0" applyFont="1" applyFill="1" applyBorder="1" applyAlignment="1">
      <alignment horizontal="center" vertical="center"/>
    </xf>
    <xf numFmtId="0" fontId="95" fillId="37" borderId="18" xfId="0" applyFont="1" applyFill="1" applyBorder="1" applyAlignment="1">
      <alignment horizontal="center" vertical="center"/>
    </xf>
    <xf numFmtId="0" fontId="96" fillId="0" borderId="19" xfId="0" applyFont="1" applyBorder="1" applyAlignment="1">
      <alignment horizontal="center" vertical="center"/>
    </xf>
    <xf numFmtId="9" fontId="96" fillId="0" borderId="61" xfId="0" applyNumberFormat="1" applyFont="1" applyBorder="1" applyAlignment="1">
      <alignment horizontal="center" vertical="center"/>
    </xf>
    <xf numFmtId="0" fontId="95" fillId="35" borderId="62" xfId="0" applyFont="1" applyFill="1" applyBorder="1" applyAlignment="1">
      <alignment horizontal="center" vertical="center"/>
    </xf>
    <xf numFmtId="0" fontId="95" fillId="36" borderId="63" xfId="0" applyFont="1" applyFill="1" applyBorder="1" applyAlignment="1">
      <alignment horizontal="center" vertical="center"/>
    </xf>
    <xf numFmtId="0" fontId="95" fillId="37" borderId="63" xfId="0" applyFont="1" applyFill="1" applyBorder="1" applyAlignment="1">
      <alignment horizontal="center" vertical="center"/>
    </xf>
    <xf numFmtId="0" fontId="96" fillId="0" borderId="64" xfId="0" applyFont="1" applyBorder="1" applyAlignment="1">
      <alignment horizontal="center" vertical="center"/>
    </xf>
    <xf numFmtId="9" fontId="96" fillId="0" borderId="61" xfId="105" applyFont="1" applyBorder="1" applyAlignment="1">
      <alignment horizontal="center" vertical="center"/>
    </xf>
    <xf numFmtId="9" fontId="95" fillId="35" borderId="14" xfId="105" applyFont="1" applyFill="1" applyBorder="1" applyAlignment="1">
      <alignment horizontal="center" vertical="center"/>
    </xf>
    <xf numFmtId="9" fontId="95" fillId="36" borderId="15" xfId="105" applyFont="1" applyFill="1" applyBorder="1" applyAlignment="1">
      <alignment horizontal="center" vertical="center"/>
    </xf>
    <xf numFmtId="9" fontId="95" fillId="37" borderId="15" xfId="105" applyFont="1" applyFill="1" applyBorder="1" applyAlignment="1">
      <alignment horizontal="center" vertical="center"/>
    </xf>
    <xf numFmtId="9" fontId="96" fillId="0" borderId="21" xfId="105" applyFont="1" applyBorder="1" applyAlignment="1">
      <alignment horizontal="center" vertical="center"/>
    </xf>
    <xf numFmtId="10" fontId="95" fillId="36" borderId="65" xfId="105" applyNumberFormat="1" applyFont="1" applyFill="1" applyBorder="1" applyAlignment="1">
      <alignment horizontal="center" vertical="center"/>
    </xf>
    <xf numFmtId="17" fontId="85" fillId="38" borderId="32" xfId="0" applyNumberFormat="1" applyFont="1" applyFill="1" applyBorder="1" applyAlignment="1" quotePrefix="1">
      <alignment vertical="center" wrapText="1"/>
    </xf>
    <xf numFmtId="17" fontId="85" fillId="38" borderId="66" xfId="0" applyNumberFormat="1" applyFont="1" applyFill="1" applyBorder="1" applyAlignment="1" quotePrefix="1">
      <alignment vertical="center" wrapText="1"/>
    </xf>
    <xf numFmtId="17" fontId="85" fillId="38" borderId="66" xfId="0" applyNumberFormat="1" applyFont="1" applyFill="1" applyBorder="1" applyAlignment="1" quotePrefix="1">
      <alignment vertical="center"/>
    </xf>
    <xf numFmtId="10" fontId="95" fillId="35" borderId="67" xfId="105" applyNumberFormat="1" applyFont="1" applyFill="1" applyBorder="1" applyAlignment="1">
      <alignment horizontal="center" vertical="center"/>
    </xf>
    <xf numFmtId="10" fontId="95" fillId="37" borderId="65" xfId="105" applyNumberFormat="1" applyFont="1" applyFill="1" applyBorder="1" applyAlignment="1">
      <alignment horizontal="center" vertical="center"/>
    </xf>
    <xf numFmtId="10" fontId="95" fillId="35" borderId="14" xfId="105" applyNumberFormat="1" applyFont="1" applyFill="1" applyBorder="1" applyAlignment="1">
      <alignment horizontal="center" vertical="center"/>
    </xf>
    <xf numFmtId="10" fontId="95" fillId="36" borderId="15" xfId="105" applyNumberFormat="1" applyFont="1" applyFill="1" applyBorder="1" applyAlignment="1">
      <alignment horizontal="center" vertical="center"/>
    </xf>
    <xf numFmtId="10" fontId="95" fillId="37" borderId="15" xfId="105" applyNumberFormat="1" applyFont="1" applyFill="1" applyBorder="1" applyAlignment="1">
      <alignment horizontal="center" vertical="center"/>
    </xf>
    <xf numFmtId="0" fontId="89" fillId="0" borderId="0" xfId="0" applyFont="1" applyBorder="1" applyAlignment="1">
      <alignment horizontal="center" vertical="top" wrapText="1"/>
    </xf>
    <xf numFmtId="1" fontId="93" fillId="0" borderId="0" xfId="0" applyNumberFormat="1" applyFont="1" applyBorder="1" applyAlignment="1">
      <alignment horizontal="center" vertical="top" wrapText="1"/>
    </xf>
    <xf numFmtId="10" fontId="93" fillId="0" borderId="40" xfId="105" applyNumberFormat="1" applyFont="1" applyBorder="1" applyAlignment="1">
      <alignment horizontal="center" vertical="top" wrapText="1"/>
    </xf>
    <xf numFmtId="10" fontId="93" fillId="0" borderId="41" xfId="105" applyNumberFormat="1" applyFont="1" applyBorder="1" applyAlignment="1">
      <alignment horizontal="center" vertical="top" wrapText="1"/>
    </xf>
    <xf numFmtId="10" fontId="93" fillId="0" borderId="42" xfId="105" applyNumberFormat="1" applyFont="1" applyBorder="1" applyAlignment="1">
      <alignment horizontal="center" vertical="top" wrapText="1"/>
    </xf>
    <xf numFmtId="0" fontId="97" fillId="0" borderId="0" xfId="0" applyFont="1" applyFill="1" applyBorder="1" applyAlignment="1">
      <alignment horizontal="center" vertical="center" wrapText="1"/>
    </xf>
    <xf numFmtId="0" fontId="89" fillId="34" borderId="0" xfId="0" applyFont="1" applyFill="1" applyBorder="1" applyAlignment="1">
      <alignment horizontal="center" vertical="top" wrapText="1"/>
    </xf>
    <xf numFmtId="10" fontId="93" fillId="34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10" fontId="93" fillId="0" borderId="0" xfId="105" applyNumberFormat="1" applyFont="1" applyBorder="1" applyAlignment="1">
      <alignment horizontal="center" vertical="top" wrapText="1"/>
    </xf>
    <xf numFmtId="0" fontId="44" fillId="4" borderId="23" xfId="0" applyFont="1" applyFill="1" applyBorder="1" applyAlignment="1">
      <alignment horizontal="center" vertical="center" wrapText="1"/>
    </xf>
    <xf numFmtId="0" fontId="44" fillId="4" borderId="43" xfId="0" applyFont="1" applyFill="1" applyBorder="1" applyAlignment="1">
      <alignment horizontal="center" vertical="center" wrapText="1"/>
    </xf>
    <xf numFmtId="0" fontId="78" fillId="39" borderId="23" xfId="0" applyFont="1" applyFill="1" applyBorder="1" applyAlignment="1">
      <alignment horizontal="center" vertical="center" wrapText="1"/>
    </xf>
    <xf numFmtId="0" fontId="78" fillId="39" borderId="43" xfId="0" applyFont="1" applyFill="1" applyBorder="1" applyAlignment="1">
      <alignment horizontal="center" vertical="center" wrapText="1"/>
    </xf>
    <xf numFmtId="0" fontId="78" fillId="35" borderId="0" xfId="0" applyFont="1" applyFill="1" applyAlignment="1">
      <alignment/>
    </xf>
    <xf numFmtId="10" fontId="78" fillId="35" borderId="0" xfId="105" applyNumberFormat="1" applyFont="1" applyFill="1" applyAlignment="1">
      <alignment/>
    </xf>
    <xf numFmtId="10" fontId="0" fillId="0" borderId="0" xfId="0" applyNumberFormat="1" applyFont="1" applyFill="1" applyBorder="1" applyAlignment="1">
      <alignment/>
    </xf>
    <xf numFmtId="0" fontId="98" fillId="40" borderId="28" xfId="0" applyFont="1" applyFill="1" applyBorder="1" applyAlignment="1">
      <alignment/>
    </xf>
    <xf numFmtId="0" fontId="0" fillId="40" borderId="46" xfId="0" applyFill="1" applyBorder="1" applyAlignment="1">
      <alignment horizontal="center"/>
    </xf>
    <xf numFmtId="0" fontId="0" fillId="40" borderId="46" xfId="0" applyFill="1" applyBorder="1" applyAlignment="1">
      <alignment/>
    </xf>
    <xf numFmtId="0" fontId="85" fillId="40" borderId="46" xfId="0" applyFont="1" applyFill="1" applyBorder="1" applyAlignment="1">
      <alignment/>
    </xf>
    <xf numFmtId="0" fontId="85" fillId="40" borderId="47" xfId="0" applyFont="1" applyFill="1" applyBorder="1" applyAlignment="1">
      <alignment/>
    </xf>
    <xf numFmtId="49" fontId="63" fillId="40" borderId="30" xfId="0" applyNumberFormat="1" applyFont="1" applyFill="1" applyBorder="1" applyAlignment="1">
      <alignment/>
    </xf>
    <xf numFmtId="0" fontId="0" fillId="40" borderId="50" xfId="0" applyFill="1" applyBorder="1" applyAlignment="1">
      <alignment horizontal="center"/>
    </xf>
    <xf numFmtId="0" fontId="0" fillId="40" borderId="50" xfId="0" applyFill="1" applyBorder="1" applyAlignment="1">
      <alignment/>
    </xf>
    <xf numFmtId="49" fontId="63" fillId="40" borderId="5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46" xfId="0" applyNumberFormat="1" applyFont="1" applyFill="1" applyBorder="1" applyAlignment="1">
      <alignment/>
    </xf>
    <xf numFmtId="0" fontId="80" fillId="37" borderId="30" xfId="102" applyFont="1" applyFill="1" applyBorder="1" applyAlignment="1">
      <alignment horizontal="center"/>
      <protection/>
    </xf>
    <xf numFmtId="0" fontId="0" fillId="37" borderId="28" xfId="0" applyFill="1" applyBorder="1" applyAlignment="1">
      <alignment horizontal="center"/>
    </xf>
    <xf numFmtId="0" fontId="0" fillId="37" borderId="30" xfId="0" applyFill="1" applyBorder="1" applyAlignment="1">
      <alignment horizontal="center"/>
    </xf>
    <xf numFmtId="0" fontId="91" fillId="35" borderId="46" xfId="102" applyFont="1" applyFill="1" applyBorder="1" applyAlignment="1">
      <alignment horizontal="center"/>
      <protection/>
    </xf>
    <xf numFmtId="10" fontId="91" fillId="35" borderId="46" xfId="102" applyNumberFormat="1" applyFont="1" applyFill="1" applyBorder="1" applyAlignment="1">
      <alignment horizontal="center"/>
      <protection/>
    </xf>
    <xf numFmtId="10" fontId="91" fillId="35" borderId="47" xfId="102" applyNumberFormat="1" applyFont="1" applyFill="1" applyBorder="1" applyAlignment="1">
      <alignment horizontal="center"/>
      <protection/>
    </xf>
    <xf numFmtId="0" fontId="91" fillId="35" borderId="0" xfId="102" applyFont="1" applyFill="1" applyBorder="1" applyAlignment="1">
      <alignment horizontal="center"/>
      <protection/>
    </xf>
    <xf numFmtId="10" fontId="91" fillId="35" borderId="0" xfId="102" applyNumberFormat="1" applyFont="1" applyFill="1" applyBorder="1" applyAlignment="1">
      <alignment horizontal="center"/>
      <protection/>
    </xf>
    <xf numFmtId="10" fontId="91" fillId="35" borderId="49" xfId="102" applyNumberFormat="1" applyFont="1" applyFill="1" applyBorder="1" applyAlignment="1">
      <alignment horizontal="center"/>
      <protection/>
    </xf>
    <xf numFmtId="0" fontId="91" fillId="35" borderId="30" xfId="102" applyFont="1" applyFill="1" applyBorder="1" applyAlignment="1">
      <alignment horizontal="center"/>
      <protection/>
    </xf>
    <xf numFmtId="0" fontId="91" fillId="35" borderId="50" xfId="102" applyFont="1" applyFill="1" applyBorder="1" applyAlignment="1">
      <alignment horizontal="center"/>
      <protection/>
    </xf>
    <xf numFmtId="10" fontId="91" fillId="35" borderId="50" xfId="102" applyNumberFormat="1" applyFont="1" applyFill="1" applyBorder="1" applyAlignment="1">
      <alignment horizontal="center"/>
      <protection/>
    </xf>
    <xf numFmtId="10" fontId="91" fillId="35" borderId="51" xfId="102" applyNumberFormat="1" applyFont="1" applyFill="1" applyBorder="1" applyAlignment="1">
      <alignment horizontal="center"/>
      <protection/>
    </xf>
    <xf numFmtId="0" fontId="91" fillId="36" borderId="28" xfId="102" applyFont="1" applyFill="1" applyBorder="1" applyAlignment="1">
      <alignment horizontal="center"/>
      <protection/>
    </xf>
    <xf numFmtId="0" fontId="91" fillId="36" borderId="46" xfId="102" applyFont="1" applyFill="1" applyBorder="1" applyAlignment="1">
      <alignment horizontal="center"/>
      <protection/>
    </xf>
    <xf numFmtId="10" fontId="91" fillId="36" borderId="46" xfId="102" applyNumberFormat="1" applyFont="1" applyFill="1" applyBorder="1" applyAlignment="1">
      <alignment horizontal="center"/>
      <protection/>
    </xf>
    <xf numFmtId="10" fontId="91" fillId="36" borderId="47" xfId="102" applyNumberFormat="1" applyFont="1" applyFill="1" applyBorder="1" applyAlignment="1">
      <alignment horizontal="center"/>
      <protection/>
    </xf>
    <xf numFmtId="0" fontId="91" fillId="36" borderId="48" xfId="102" applyFont="1" applyFill="1" applyBorder="1" applyAlignment="1">
      <alignment horizontal="center"/>
      <protection/>
    </xf>
    <xf numFmtId="0" fontId="91" fillId="36" borderId="0" xfId="102" applyFont="1" applyFill="1" applyBorder="1" applyAlignment="1">
      <alignment horizontal="center"/>
      <protection/>
    </xf>
    <xf numFmtId="10" fontId="91" fillId="36" borderId="0" xfId="102" applyNumberFormat="1" applyFont="1" applyFill="1" applyBorder="1" applyAlignment="1">
      <alignment horizontal="center"/>
      <protection/>
    </xf>
    <xf numFmtId="10" fontId="91" fillId="36" borderId="49" xfId="102" applyNumberFormat="1" applyFont="1" applyFill="1" applyBorder="1" applyAlignment="1">
      <alignment horizontal="center"/>
      <protection/>
    </xf>
    <xf numFmtId="0" fontId="91" fillId="36" borderId="30" xfId="102" applyFont="1" applyFill="1" applyBorder="1" applyAlignment="1">
      <alignment horizontal="center"/>
      <protection/>
    </xf>
    <xf numFmtId="0" fontId="91" fillId="36" borderId="50" xfId="102" applyFont="1" applyFill="1" applyBorder="1" applyAlignment="1">
      <alignment horizontal="center"/>
      <protection/>
    </xf>
    <xf numFmtId="10" fontId="91" fillId="36" borderId="50" xfId="102" applyNumberFormat="1" applyFont="1" applyFill="1" applyBorder="1" applyAlignment="1">
      <alignment horizontal="center"/>
      <protection/>
    </xf>
    <xf numFmtId="10" fontId="91" fillId="36" borderId="51" xfId="102" applyNumberFormat="1" applyFont="1" applyFill="1" applyBorder="1" applyAlignment="1">
      <alignment horizontal="center"/>
      <protection/>
    </xf>
    <xf numFmtId="10" fontId="80" fillId="37" borderId="51" xfId="86" applyNumberFormat="1" applyFont="1" applyFill="1" applyBorder="1" applyAlignment="1">
      <alignment horizontal="center"/>
      <protection/>
    </xf>
    <xf numFmtId="0" fontId="91" fillId="37" borderId="28" xfId="102" applyFont="1" applyFill="1" applyBorder="1" applyAlignment="1">
      <alignment horizontal="center"/>
      <protection/>
    </xf>
    <xf numFmtId="0" fontId="91" fillId="37" borderId="46" xfId="102" applyFont="1" applyFill="1" applyBorder="1" applyAlignment="1">
      <alignment horizontal="center"/>
      <protection/>
    </xf>
    <xf numFmtId="10" fontId="91" fillId="37" borderId="46" xfId="102" applyNumberFormat="1" applyFont="1" applyFill="1" applyBorder="1" applyAlignment="1">
      <alignment horizontal="center"/>
      <protection/>
    </xf>
    <xf numFmtId="10" fontId="91" fillId="37" borderId="47" xfId="102" applyNumberFormat="1" applyFont="1" applyFill="1" applyBorder="1" applyAlignment="1">
      <alignment horizontal="center"/>
      <protection/>
    </xf>
    <xf numFmtId="0" fontId="91" fillId="37" borderId="48" xfId="102" applyFont="1" applyFill="1" applyBorder="1" applyAlignment="1">
      <alignment horizontal="center"/>
      <protection/>
    </xf>
    <xf numFmtId="0" fontId="91" fillId="37" borderId="0" xfId="102" applyFont="1" applyFill="1" applyBorder="1" applyAlignment="1">
      <alignment horizontal="center"/>
      <protection/>
    </xf>
    <xf numFmtId="10" fontId="91" fillId="37" borderId="0" xfId="102" applyNumberFormat="1" applyFont="1" applyFill="1" applyBorder="1" applyAlignment="1">
      <alignment horizontal="center"/>
      <protection/>
    </xf>
    <xf numFmtId="10" fontId="91" fillId="37" borderId="49" xfId="102" applyNumberFormat="1" applyFont="1" applyFill="1" applyBorder="1" applyAlignment="1">
      <alignment horizontal="center"/>
      <protection/>
    </xf>
    <xf numFmtId="0" fontId="91" fillId="37" borderId="30" xfId="102" applyFont="1" applyFill="1" applyBorder="1" applyAlignment="1">
      <alignment horizontal="center"/>
      <protection/>
    </xf>
    <xf numFmtId="0" fontId="91" fillId="37" borderId="50" xfId="102" applyFont="1" applyFill="1" applyBorder="1" applyAlignment="1">
      <alignment horizontal="center"/>
      <protection/>
    </xf>
    <xf numFmtId="10" fontId="91" fillId="37" borderId="50" xfId="102" applyNumberFormat="1" applyFont="1" applyFill="1" applyBorder="1" applyAlignment="1">
      <alignment horizontal="center"/>
      <protection/>
    </xf>
    <xf numFmtId="10" fontId="91" fillId="37" borderId="51" xfId="102" applyNumberFormat="1" applyFont="1" applyFill="1" applyBorder="1" applyAlignment="1">
      <alignment horizontal="center"/>
      <protection/>
    </xf>
    <xf numFmtId="0" fontId="0" fillId="35" borderId="46" xfId="0" applyFont="1" applyFill="1" applyBorder="1" applyAlignment="1">
      <alignment horizontal="center"/>
    </xf>
    <xf numFmtId="10" fontId="0" fillId="35" borderId="46" xfId="0" applyNumberFormat="1" applyFont="1" applyFill="1" applyBorder="1" applyAlignment="1">
      <alignment horizontal="center"/>
    </xf>
    <xf numFmtId="10" fontId="0" fillId="35" borderId="47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10" fontId="0" fillId="35" borderId="0" xfId="0" applyNumberFormat="1" applyFont="1" applyFill="1" applyBorder="1" applyAlignment="1">
      <alignment horizontal="center"/>
    </xf>
    <xf numFmtId="10" fontId="0" fillId="35" borderId="49" xfId="0" applyNumberFormat="1" applyFont="1" applyFill="1" applyBorder="1" applyAlignment="1">
      <alignment horizontal="center"/>
    </xf>
    <xf numFmtId="0" fontId="0" fillId="35" borderId="50" xfId="0" applyFont="1" applyFill="1" applyBorder="1" applyAlignment="1">
      <alignment horizontal="center"/>
    </xf>
    <xf numFmtId="10" fontId="0" fillId="35" borderId="50" xfId="0" applyNumberFormat="1" applyFont="1" applyFill="1" applyBorder="1" applyAlignment="1">
      <alignment horizontal="center"/>
    </xf>
    <xf numFmtId="10" fontId="0" fillId="35" borderId="51" xfId="0" applyNumberFormat="1" applyFont="1" applyFill="1" applyBorder="1" applyAlignment="1">
      <alignment horizontal="center"/>
    </xf>
    <xf numFmtId="0" fontId="0" fillId="36" borderId="46" xfId="0" applyFont="1" applyFill="1" applyBorder="1" applyAlignment="1">
      <alignment horizontal="center"/>
    </xf>
    <xf numFmtId="10" fontId="0" fillId="36" borderId="46" xfId="0" applyNumberFormat="1" applyFont="1" applyFill="1" applyBorder="1" applyAlignment="1">
      <alignment horizontal="center"/>
    </xf>
    <xf numFmtId="10" fontId="0" fillId="36" borderId="47" xfId="0" applyNumberFormat="1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10" fontId="0" fillId="36" borderId="0" xfId="0" applyNumberFormat="1" applyFont="1" applyFill="1" applyBorder="1" applyAlignment="1">
      <alignment horizontal="center"/>
    </xf>
    <xf numFmtId="10" fontId="0" fillId="36" borderId="49" xfId="0" applyNumberFormat="1" applyFont="1" applyFill="1" applyBorder="1" applyAlignment="1">
      <alignment horizontal="center"/>
    </xf>
    <xf numFmtId="0" fontId="0" fillId="36" borderId="50" xfId="0" applyFont="1" applyFill="1" applyBorder="1" applyAlignment="1">
      <alignment horizontal="center"/>
    </xf>
    <xf numFmtId="10" fontId="0" fillId="36" borderId="50" xfId="0" applyNumberFormat="1" applyFont="1" applyFill="1" applyBorder="1" applyAlignment="1">
      <alignment horizontal="center"/>
    </xf>
    <xf numFmtId="10" fontId="0" fillId="36" borderId="51" xfId="0" applyNumberFormat="1" applyFont="1" applyFill="1" applyBorder="1" applyAlignment="1">
      <alignment horizontal="center"/>
    </xf>
    <xf numFmtId="0" fontId="0" fillId="37" borderId="46" xfId="0" applyFont="1" applyFill="1" applyBorder="1" applyAlignment="1">
      <alignment horizontal="center"/>
    </xf>
    <xf numFmtId="10" fontId="0" fillId="37" borderId="46" xfId="0" applyNumberFormat="1" applyFont="1" applyFill="1" applyBorder="1" applyAlignment="1">
      <alignment horizontal="center"/>
    </xf>
    <xf numFmtId="10" fontId="0" fillId="37" borderId="47" xfId="0" applyNumberFormat="1" applyFont="1" applyFill="1" applyBorder="1" applyAlignment="1">
      <alignment horizontal="center"/>
    </xf>
    <xf numFmtId="0" fontId="0" fillId="37" borderId="50" xfId="0" applyFont="1" applyFill="1" applyBorder="1" applyAlignment="1">
      <alignment horizontal="center"/>
    </xf>
    <xf numFmtId="10" fontId="0" fillId="37" borderId="50" xfId="0" applyNumberFormat="1" applyFont="1" applyFill="1" applyBorder="1" applyAlignment="1">
      <alignment horizontal="center"/>
    </xf>
    <xf numFmtId="10" fontId="0" fillId="37" borderId="51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 vertical="center" wrapText="1"/>
    </xf>
    <xf numFmtId="0" fontId="99" fillId="40" borderId="33" xfId="102" applyFont="1" applyFill="1" applyBorder="1" applyAlignment="1">
      <alignment horizontal="center" vertical="center" wrapText="1"/>
      <protection/>
    </xf>
    <xf numFmtId="0" fontId="99" fillId="0" borderId="0" xfId="102" applyFont="1" applyFill="1" applyBorder="1" applyAlignment="1">
      <alignment horizontal="center" vertical="center" wrapText="1"/>
      <protection/>
    </xf>
    <xf numFmtId="0" fontId="80" fillId="34" borderId="0" xfId="102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37" borderId="48" xfId="0" applyFill="1" applyBorder="1" applyAlignment="1">
      <alignment horizontal="center"/>
    </xf>
    <xf numFmtId="0" fontId="99" fillId="40" borderId="29" xfId="102" applyFont="1" applyFill="1" applyBorder="1" applyAlignment="1">
      <alignment horizontal="center" vertical="center" wrapText="1"/>
      <protection/>
    </xf>
    <xf numFmtId="17" fontId="63" fillId="38" borderId="68" xfId="0" applyNumberFormat="1" applyFont="1" applyFill="1" applyBorder="1" applyAlignment="1" quotePrefix="1">
      <alignment horizontal="center" vertical="center" wrapText="1"/>
    </xf>
    <xf numFmtId="10" fontId="95" fillId="35" borderId="69" xfId="105" applyNumberFormat="1" applyFont="1" applyFill="1" applyBorder="1" applyAlignment="1">
      <alignment horizontal="center" vertical="center"/>
    </xf>
    <xf numFmtId="10" fontId="95" fillId="36" borderId="45" xfId="105" applyNumberFormat="1" applyFont="1" applyFill="1" applyBorder="1" applyAlignment="1">
      <alignment horizontal="center" vertical="center"/>
    </xf>
    <xf numFmtId="10" fontId="95" fillId="37" borderId="45" xfId="105" applyNumberFormat="1" applyFont="1" applyFill="1" applyBorder="1" applyAlignment="1">
      <alignment horizontal="center" vertical="center"/>
    </xf>
    <xf numFmtId="9" fontId="96" fillId="0" borderId="70" xfId="105" applyFont="1" applyBorder="1" applyAlignment="1">
      <alignment horizontal="center" vertical="center"/>
    </xf>
    <xf numFmtId="17" fontId="63" fillId="38" borderId="71" xfId="0" applyNumberFormat="1" applyFont="1" applyFill="1" applyBorder="1" applyAlignment="1" quotePrefix="1">
      <alignment horizontal="center" vertical="center" wrapText="1"/>
    </xf>
    <xf numFmtId="0" fontId="95" fillId="35" borderId="24" xfId="0" applyFont="1" applyFill="1" applyBorder="1" applyAlignment="1">
      <alignment horizontal="center" vertical="center"/>
    </xf>
    <xf numFmtId="1" fontId="95" fillId="36" borderId="25" xfId="105" applyNumberFormat="1" applyFont="1" applyFill="1" applyBorder="1" applyAlignment="1">
      <alignment horizontal="center" vertical="center"/>
    </xf>
    <xf numFmtId="0" fontId="95" fillId="37" borderId="25" xfId="0" applyFont="1" applyFill="1" applyBorder="1" applyAlignment="1">
      <alignment horizontal="center" vertical="center"/>
    </xf>
    <xf numFmtId="0" fontId="96" fillId="0" borderId="34" xfId="0" applyFont="1" applyBorder="1" applyAlignment="1">
      <alignment horizontal="center" vertical="center"/>
    </xf>
    <xf numFmtId="17" fontId="63" fillId="38" borderId="72" xfId="0" applyNumberFormat="1" applyFont="1" applyFill="1" applyBorder="1" applyAlignment="1" quotePrefix="1">
      <alignment horizontal="center" vertical="center" wrapText="1"/>
    </xf>
    <xf numFmtId="17" fontId="63" fillId="38" borderId="73" xfId="0" applyNumberFormat="1" applyFont="1" applyFill="1" applyBorder="1" applyAlignment="1" quotePrefix="1">
      <alignment horizontal="center" vertical="center" wrapText="1"/>
    </xf>
    <xf numFmtId="10" fontId="95" fillId="35" borderId="60" xfId="0" applyNumberFormat="1" applyFont="1" applyFill="1" applyBorder="1" applyAlignment="1">
      <alignment horizontal="center" vertical="center"/>
    </xf>
    <xf numFmtId="10" fontId="95" fillId="36" borderId="18" xfId="0" applyNumberFormat="1" applyFont="1" applyFill="1" applyBorder="1" applyAlignment="1">
      <alignment horizontal="center" vertical="center"/>
    </xf>
    <xf numFmtId="10" fontId="95" fillId="37" borderId="18" xfId="0" applyNumberFormat="1" applyFont="1" applyFill="1" applyBorder="1" applyAlignment="1">
      <alignment horizontal="center" vertical="center"/>
    </xf>
    <xf numFmtId="17" fontId="100" fillId="40" borderId="74" xfId="0" applyNumberFormat="1" applyFont="1" applyFill="1" applyBorder="1" applyAlignment="1" quotePrefix="1">
      <alignment horizontal="center" vertical="center" wrapText="1"/>
    </xf>
    <xf numFmtId="17" fontId="100" fillId="40" borderId="16" xfId="0" applyNumberFormat="1" applyFont="1" applyFill="1" applyBorder="1" applyAlignment="1" quotePrefix="1">
      <alignment horizontal="center" vertical="center" wrapText="1"/>
    </xf>
    <xf numFmtId="17" fontId="100" fillId="40" borderId="17" xfId="0" applyNumberFormat="1" applyFont="1" applyFill="1" applyBorder="1" applyAlignment="1" quotePrefix="1">
      <alignment horizontal="center" vertical="center" wrapText="1"/>
    </xf>
    <xf numFmtId="17" fontId="100" fillId="40" borderId="18" xfId="0" applyNumberFormat="1" applyFont="1" applyFill="1" applyBorder="1" applyAlignment="1" quotePrefix="1">
      <alignment horizontal="center" vertical="center"/>
    </xf>
    <xf numFmtId="17" fontId="100" fillId="40" borderId="10" xfId="0" applyNumberFormat="1" applyFont="1" applyFill="1" applyBorder="1" applyAlignment="1" quotePrefix="1">
      <alignment horizontal="center" vertical="center"/>
    </xf>
    <xf numFmtId="17" fontId="100" fillId="40" borderId="10" xfId="0" applyNumberFormat="1" applyFont="1" applyFill="1" applyBorder="1" applyAlignment="1" quotePrefix="1">
      <alignment horizontal="center" vertical="center" wrapText="1"/>
    </xf>
    <xf numFmtId="17" fontId="100" fillId="40" borderId="45" xfId="0" applyNumberFormat="1" applyFont="1" applyFill="1" applyBorder="1" applyAlignment="1" quotePrefix="1">
      <alignment horizontal="center" vertical="center" wrapText="1"/>
    </xf>
    <xf numFmtId="17" fontId="100" fillId="40" borderId="16" xfId="0" applyNumberFormat="1" applyFont="1" applyFill="1" applyBorder="1" applyAlignment="1" quotePrefix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01" fillId="40" borderId="60" xfId="0" applyFont="1" applyFill="1" applyBorder="1" applyAlignment="1">
      <alignment horizontal="center"/>
    </xf>
    <xf numFmtId="0" fontId="101" fillId="40" borderId="75" xfId="0" applyFont="1" applyFill="1" applyBorder="1" applyAlignment="1">
      <alignment horizontal="center"/>
    </xf>
    <xf numFmtId="0" fontId="101" fillId="40" borderId="14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191" fontId="0" fillId="0" borderId="0" xfId="0" applyNumberFormat="1" applyAlignment="1">
      <alignment/>
    </xf>
    <xf numFmtId="0" fontId="0" fillId="35" borderId="0" xfId="86" applyFont="1" applyFill="1" applyBorder="1" applyAlignment="1">
      <alignment horizontal="center"/>
      <protection/>
    </xf>
    <xf numFmtId="0" fontId="0" fillId="36" borderId="0" xfId="86" applyFont="1" applyFill="1" applyBorder="1" applyAlignment="1">
      <alignment horizontal="center"/>
      <protection/>
    </xf>
    <xf numFmtId="0" fontId="102" fillId="40" borderId="52" xfId="90" applyFont="1" applyFill="1" applyBorder="1" applyAlignment="1">
      <alignment horizontal="center" vertical="center" textRotation="90"/>
      <protection/>
    </xf>
    <xf numFmtId="0" fontId="71" fillId="37" borderId="48" xfId="102" applyFill="1" applyBorder="1" applyAlignment="1">
      <alignment horizontal="center"/>
      <protection/>
    </xf>
    <xf numFmtId="0" fontId="97" fillId="34" borderId="0" xfId="102" applyFont="1" applyFill="1" applyAlignment="1">
      <alignment horizontal="center"/>
      <protection/>
    </xf>
    <xf numFmtId="0" fontId="103" fillId="0" borderId="0" xfId="102" applyFont="1" applyFill="1" applyBorder="1" applyAlignment="1">
      <alignment horizontal="center"/>
      <protection/>
    </xf>
    <xf numFmtId="10" fontId="0" fillId="37" borderId="51" xfId="86" applyNumberFormat="1" applyFill="1" applyBorder="1" applyAlignment="1">
      <alignment horizontal="center"/>
      <protection/>
    </xf>
    <xf numFmtId="10" fontId="0" fillId="37" borderId="50" xfId="86" applyNumberFormat="1" applyFill="1" applyBorder="1" applyAlignment="1">
      <alignment horizontal="center"/>
      <protection/>
    </xf>
    <xf numFmtId="0" fontId="0" fillId="37" borderId="50" xfId="86" applyFill="1" applyBorder="1" applyAlignment="1">
      <alignment horizontal="center"/>
      <protection/>
    </xf>
    <xf numFmtId="0" fontId="71" fillId="37" borderId="30" xfId="102" applyFill="1" applyBorder="1" applyAlignment="1">
      <alignment horizontal="center"/>
      <protection/>
    </xf>
    <xf numFmtId="10" fontId="0" fillId="37" borderId="49" xfId="86" applyNumberFormat="1" applyFill="1" applyBorder="1" applyAlignment="1">
      <alignment horizontal="center"/>
      <protection/>
    </xf>
    <xf numFmtId="10" fontId="0" fillId="37" borderId="0" xfId="86" applyNumberFormat="1" applyFill="1" applyBorder="1" applyAlignment="1">
      <alignment horizontal="center"/>
      <protection/>
    </xf>
    <xf numFmtId="0" fontId="0" fillId="37" borderId="0" xfId="86" applyFill="1" applyBorder="1" applyAlignment="1">
      <alignment horizontal="center"/>
      <protection/>
    </xf>
    <xf numFmtId="0" fontId="71" fillId="36" borderId="28" xfId="102" applyFill="1" applyBorder="1" applyAlignment="1">
      <alignment horizontal="center"/>
      <protection/>
    </xf>
    <xf numFmtId="0" fontId="0" fillId="37" borderId="46" xfId="86" applyFill="1" applyBorder="1" applyAlignment="1">
      <alignment horizontal="center"/>
      <protection/>
    </xf>
    <xf numFmtId="10" fontId="0" fillId="37" borderId="47" xfId="86" applyNumberFormat="1" applyFill="1" applyBorder="1" applyAlignment="1">
      <alignment horizontal="center"/>
      <protection/>
    </xf>
    <xf numFmtId="10" fontId="0" fillId="37" borderId="46" xfId="86" applyNumberFormat="1" applyFill="1" applyBorder="1" applyAlignment="1">
      <alignment horizontal="center"/>
      <protection/>
    </xf>
    <xf numFmtId="0" fontId="71" fillId="37" borderId="28" xfId="102" applyFill="1" applyBorder="1" applyAlignment="1">
      <alignment horizontal="center"/>
      <protection/>
    </xf>
    <xf numFmtId="0" fontId="0" fillId="35" borderId="46" xfId="86" applyFill="1" applyBorder="1" applyAlignment="1">
      <alignment horizontal="center"/>
      <protection/>
    </xf>
    <xf numFmtId="10" fontId="0" fillId="35" borderId="46" xfId="86" applyNumberFormat="1" applyFill="1" applyBorder="1" applyAlignment="1">
      <alignment horizontal="center"/>
      <protection/>
    </xf>
    <xf numFmtId="10" fontId="0" fillId="35" borderId="47" xfId="86" applyNumberFormat="1" applyFill="1" applyBorder="1" applyAlignment="1">
      <alignment horizontal="center"/>
      <protection/>
    </xf>
    <xf numFmtId="0" fontId="0" fillId="35" borderId="0" xfId="86" applyFill="1" applyBorder="1" applyAlignment="1">
      <alignment horizontal="center"/>
      <protection/>
    </xf>
    <xf numFmtId="10" fontId="0" fillId="35" borderId="0" xfId="86" applyNumberFormat="1" applyFill="1" applyBorder="1" applyAlignment="1">
      <alignment horizontal="center"/>
      <protection/>
    </xf>
    <xf numFmtId="10" fontId="0" fillId="35" borderId="49" xfId="86" applyNumberFormat="1" applyFill="1" applyBorder="1" applyAlignment="1">
      <alignment horizontal="center"/>
      <protection/>
    </xf>
    <xf numFmtId="0" fontId="0" fillId="36" borderId="46" xfId="86" applyFill="1" applyBorder="1" applyAlignment="1">
      <alignment horizontal="center"/>
      <protection/>
    </xf>
    <xf numFmtId="10" fontId="0" fillId="36" borderId="46" xfId="86" applyNumberFormat="1" applyFill="1" applyBorder="1" applyAlignment="1">
      <alignment horizontal="center"/>
      <protection/>
    </xf>
    <xf numFmtId="10" fontId="0" fillId="36" borderId="47" xfId="86" applyNumberFormat="1" applyFill="1" applyBorder="1" applyAlignment="1">
      <alignment horizontal="center"/>
      <protection/>
    </xf>
    <xf numFmtId="0" fontId="99" fillId="40" borderId="33" xfId="102" applyFont="1" applyFill="1" applyBorder="1" applyAlignment="1">
      <alignment horizontal="center" vertical="center" wrapText="1"/>
      <protection/>
    </xf>
    <xf numFmtId="0" fontId="0" fillId="35" borderId="50" xfId="86" applyFill="1" applyBorder="1" applyAlignment="1">
      <alignment horizontal="center"/>
      <protection/>
    </xf>
    <xf numFmtId="10" fontId="0" fillId="35" borderId="50" xfId="86" applyNumberFormat="1" applyFill="1" applyBorder="1" applyAlignment="1">
      <alignment horizontal="center"/>
      <protection/>
    </xf>
    <xf numFmtId="10" fontId="0" fillId="35" borderId="51" xfId="86" applyNumberFormat="1" applyFill="1" applyBorder="1" applyAlignment="1">
      <alignment horizontal="center"/>
      <protection/>
    </xf>
    <xf numFmtId="0" fontId="0" fillId="36" borderId="0" xfId="86" applyFill="1" applyBorder="1" applyAlignment="1">
      <alignment horizontal="center"/>
      <protection/>
    </xf>
    <xf numFmtId="10" fontId="0" fillId="36" borderId="0" xfId="86" applyNumberFormat="1" applyFill="1" applyBorder="1" applyAlignment="1">
      <alignment horizontal="center"/>
      <protection/>
    </xf>
    <xf numFmtId="10" fontId="0" fillId="36" borderId="49" xfId="86" applyNumberFormat="1" applyFill="1" applyBorder="1" applyAlignment="1">
      <alignment horizontal="center"/>
      <protection/>
    </xf>
    <xf numFmtId="0" fontId="0" fillId="36" borderId="50" xfId="86" applyFill="1" applyBorder="1" applyAlignment="1">
      <alignment horizontal="center"/>
      <protection/>
    </xf>
    <xf numFmtId="10" fontId="0" fillId="36" borderId="50" xfId="86" applyNumberFormat="1" applyFill="1" applyBorder="1" applyAlignment="1">
      <alignment horizontal="center"/>
      <protection/>
    </xf>
    <xf numFmtId="10" fontId="0" fillId="36" borderId="51" xfId="86" applyNumberFormat="1" applyFill="1" applyBorder="1" applyAlignment="1">
      <alignment horizontal="center"/>
      <protection/>
    </xf>
    <xf numFmtId="0" fontId="97" fillId="34" borderId="0" xfId="0" applyFont="1" applyFill="1" applyAlignment="1">
      <alignment horizontal="center"/>
    </xf>
    <xf numFmtId="0" fontId="9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87" fillId="0" borderId="0" xfId="0" applyFont="1" applyFill="1" applyAlignment="1">
      <alignment/>
    </xf>
    <xf numFmtId="0" fontId="60" fillId="0" borderId="0" xfId="0" applyFont="1" applyFill="1" applyAlignment="1">
      <alignment/>
    </xf>
    <xf numFmtId="1" fontId="0" fillId="0" borderId="0" xfId="0" applyNumberFormat="1" applyAlignment="1">
      <alignment/>
    </xf>
    <xf numFmtId="0" fontId="0" fillId="35" borderId="46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50" xfId="0" applyFill="1" applyBorder="1" applyAlignment="1">
      <alignment/>
    </xf>
    <xf numFmtId="0" fontId="0" fillId="36" borderId="46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50" xfId="0" applyFill="1" applyBorder="1" applyAlignment="1">
      <alignment/>
    </xf>
    <xf numFmtId="0" fontId="0" fillId="37" borderId="46" xfId="0" applyFill="1" applyBorder="1" applyAlignment="1">
      <alignment horizontal="center"/>
    </xf>
    <xf numFmtId="10" fontId="0" fillId="37" borderId="46" xfId="0" applyNumberFormat="1" applyFill="1" applyBorder="1" applyAlignment="1">
      <alignment horizontal="center"/>
    </xf>
    <xf numFmtId="10" fontId="0" fillId="37" borderId="47" xfId="0" applyNumberFormat="1" applyFill="1" applyBorder="1" applyAlignment="1">
      <alignment horizontal="center"/>
    </xf>
    <xf numFmtId="0" fontId="0" fillId="37" borderId="50" xfId="0" applyFill="1" applyBorder="1" applyAlignment="1">
      <alignment/>
    </xf>
    <xf numFmtId="0" fontId="0" fillId="37" borderId="50" xfId="0" applyFill="1" applyBorder="1" applyAlignment="1">
      <alignment horizontal="center"/>
    </xf>
    <xf numFmtId="10" fontId="0" fillId="37" borderId="50" xfId="0" applyNumberFormat="1" applyFill="1" applyBorder="1" applyAlignment="1">
      <alignment horizontal="center"/>
    </xf>
    <xf numFmtId="10" fontId="0" fillId="37" borderId="51" xfId="0" applyNumberFormat="1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horizontal="center"/>
    </xf>
    <xf numFmtId="10" fontId="0" fillId="37" borderId="0" xfId="0" applyNumberFormat="1" applyFill="1" applyBorder="1" applyAlignment="1">
      <alignment horizontal="center"/>
    </xf>
    <xf numFmtId="10" fontId="0" fillId="37" borderId="49" xfId="0" applyNumberFormat="1" applyFill="1" applyBorder="1" applyAlignment="1">
      <alignment horizontal="center"/>
    </xf>
    <xf numFmtId="0" fontId="63" fillId="40" borderId="47" xfId="90" applyFont="1" applyFill="1" applyBorder="1" applyAlignment="1">
      <alignment horizontal="center" vertical="center" wrapText="1"/>
      <protection/>
    </xf>
    <xf numFmtId="0" fontId="63" fillId="40" borderId="46" xfId="90" applyFont="1" applyFill="1" applyBorder="1" applyAlignment="1">
      <alignment horizontal="center" vertical="center" wrapText="1"/>
      <protection/>
    </xf>
    <xf numFmtId="0" fontId="87" fillId="40" borderId="46" xfId="90" applyFont="1" applyFill="1" applyBorder="1" applyAlignment="1">
      <alignment horizontal="center" vertical="center" textRotation="90"/>
      <protection/>
    </xf>
    <xf numFmtId="49" fontId="87" fillId="40" borderId="46" xfId="90" applyNumberFormat="1" applyFont="1" applyFill="1" applyBorder="1" applyAlignment="1">
      <alignment horizontal="center" vertical="center" textRotation="90"/>
      <protection/>
    </xf>
    <xf numFmtId="0" fontId="0" fillId="35" borderId="46" xfId="86" applyFill="1" applyBorder="1" applyAlignment="1">
      <alignment horizontal="center"/>
      <protection/>
    </xf>
    <xf numFmtId="10" fontId="0" fillId="35" borderId="46" xfId="86" applyNumberFormat="1" applyFill="1" applyBorder="1" applyAlignment="1">
      <alignment horizontal="center"/>
      <protection/>
    </xf>
    <xf numFmtId="10" fontId="0" fillId="35" borderId="47" xfId="86" applyNumberFormat="1" applyFill="1" applyBorder="1" applyAlignment="1">
      <alignment horizontal="center"/>
      <protection/>
    </xf>
    <xf numFmtId="0" fontId="0" fillId="35" borderId="50" xfId="86" applyFill="1" applyBorder="1" applyAlignment="1">
      <alignment horizontal="center"/>
      <protection/>
    </xf>
    <xf numFmtId="10" fontId="0" fillId="35" borderId="50" xfId="86" applyNumberFormat="1" applyFill="1" applyBorder="1" applyAlignment="1">
      <alignment horizontal="center"/>
      <protection/>
    </xf>
    <xf numFmtId="10" fontId="0" fillId="35" borderId="51" xfId="86" applyNumberFormat="1" applyFill="1" applyBorder="1" applyAlignment="1">
      <alignment horizontal="center"/>
      <protection/>
    </xf>
    <xf numFmtId="0" fontId="0" fillId="36" borderId="0" xfId="86" applyFill="1" applyBorder="1" applyAlignment="1">
      <alignment horizontal="center"/>
      <protection/>
    </xf>
    <xf numFmtId="10" fontId="0" fillId="36" borderId="0" xfId="86" applyNumberFormat="1" applyFill="1" applyBorder="1" applyAlignment="1">
      <alignment horizontal="center"/>
      <protection/>
    </xf>
    <xf numFmtId="10" fontId="0" fillId="36" borderId="49" xfId="86" applyNumberFormat="1" applyFill="1" applyBorder="1" applyAlignment="1">
      <alignment horizontal="center"/>
      <protection/>
    </xf>
    <xf numFmtId="0" fontId="0" fillId="35" borderId="0" xfId="86" applyFill="1" applyBorder="1" applyAlignment="1">
      <alignment horizontal="center"/>
      <protection/>
    </xf>
    <xf numFmtId="10" fontId="0" fillId="35" borderId="0" xfId="86" applyNumberFormat="1" applyFill="1" applyBorder="1" applyAlignment="1">
      <alignment horizontal="center"/>
      <protection/>
    </xf>
    <xf numFmtId="10" fontId="0" fillId="35" borderId="49" xfId="86" applyNumberFormat="1" applyFill="1" applyBorder="1" applyAlignment="1">
      <alignment horizontal="center"/>
      <protection/>
    </xf>
    <xf numFmtId="9" fontId="96" fillId="0" borderId="44" xfId="105" applyFont="1" applyBorder="1" applyAlignment="1">
      <alignment horizontal="center" vertical="center"/>
    </xf>
    <xf numFmtId="17" fontId="85" fillId="38" borderId="76" xfId="0" applyNumberFormat="1" applyFont="1" applyFill="1" applyBorder="1" applyAlignment="1">
      <alignment vertical="center"/>
    </xf>
    <xf numFmtId="10" fontId="95" fillId="35" borderId="10" xfId="105" applyNumberFormat="1" applyFont="1" applyFill="1" applyBorder="1" applyAlignment="1">
      <alignment horizontal="center" vertical="center"/>
    </xf>
    <xf numFmtId="10" fontId="0" fillId="0" borderId="10" xfId="0" applyNumberFormat="1" applyBorder="1" applyAlignment="1">
      <alignment/>
    </xf>
    <xf numFmtId="10" fontId="95" fillId="36" borderId="10" xfId="105" applyNumberFormat="1" applyFont="1" applyFill="1" applyBorder="1" applyAlignment="1">
      <alignment horizontal="center" vertical="center"/>
    </xf>
    <xf numFmtId="10" fontId="95" fillId="37" borderId="10" xfId="105" applyNumberFormat="1" applyFont="1" applyFill="1" applyBorder="1" applyAlignment="1">
      <alignment horizontal="center" vertical="center"/>
    </xf>
    <xf numFmtId="0" fontId="85" fillId="40" borderId="33" xfId="0" applyFont="1" applyFill="1" applyBorder="1" applyAlignment="1">
      <alignment/>
    </xf>
    <xf numFmtId="0" fontId="102" fillId="40" borderId="46" xfId="90" applyFont="1" applyFill="1" applyBorder="1" applyAlignment="1">
      <alignment horizontal="center" vertical="center" textRotation="90"/>
      <protection/>
    </xf>
    <xf numFmtId="0" fontId="104" fillId="41" borderId="28" xfId="102" applyFont="1" applyFill="1" applyBorder="1" applyAlignment="1">
      <alignment horizontal="center"/>
      <protection/>
    </xf>
    <xf numFmtId="0" fontId="60" fillId="41" borderId="28" xfId="0" applyFont="1" applyFill="1" applyBorder="1" applyAlignment="1">
      <alignment horizontal="center"/>
    </xf>
    <xf numFmtId="0" fontId="104" fillId="41" borderId="48" xfId="102" applyFont="1" applyFill="1" applyBorder="1" applyAlignment="1">
      <alignment horizontal="center"/>
      <protection/>
    </xf>
    <xf numFmtId="0" fontId="60" fillId="41" borderId="48" xfId="0" applyFont="1" applyFill="1" applyBorder="1" applyAlignment="1">
      <alignment horizontal="center"/>
    </xf>
    <xf numFmtId="0" fontId="0" fillId="42" borderId="28" xfId="0" applyFill="1" applyBorder="1" applyAlignment="1">
      <alignment horizontal="center"/>
    </xf>
    <xf numFmtId="0" fontId="0" fillId="42" borderId="46" xfId="0" applyFill="1" applyBorder="1" applyAlignment="1">
      <alignment horizontal="center"/>
    </xf>
    <xf numFmtId="10" fontId="0" fillId="42" borderId="46" xfId="0" applyNumberFormat="1" applyFill="1" applyBorder="1" applyAlignment="1">
      <alignment horizontal="center"/>
    </xf>
    <xf numFmtId="10" fontId="0" fillId="42" borderId="47" xfId="0" applyNumberFormat="1" applyFill="1" applyBorder="1" applyAlignment="1">
      <alignment horizontal="center"/>
    </xf>
    <xf numFmtId="0" fontId="0" fillId="42" borderId="48" xfId="0" applyFill="1" applyBorder="1" applyAlignment="1">
      <alignment horizontal="center"/>
    </xf>
    <xf numFmtId="0" fontId="0" fillId="42" borderId="0" xfId="0" applyFill="1" applyBorder="1" applyAlignment="1">
      <alignment horizontal="center"/>
    </xf>
    <xf numFmtId="10" fontId="0" fillId="42" borderId="0" xfId="0" applyNumberFormat="1" applyFill="1" applyBorder="1" applyAlignment="1">
      <alignment horizontal="center"/>
    </xf>
    <xf numFmtId="10" fontId="0" fillId="42" borderId="49" xfId="0" applyNumberFormat="1" applyFill="1" applyBorder="1" applyAlignment="1">
      <alignment horizontal="center"/>
    </xf>
    <xf numFmtId="0" fontId="0" fillId="42" borderId="30" xfId="0" applyFill="1" applyBorder="1" applyAlignment="1">
      <alignment horizontal="center"/>
    </xf>
    <xf numFmtId="0" fontId="0" fillId="42" borderId="50" xfId="0" applyFill="1" applyBorder="1" applyAlignment="1">
      <alignment horizontal="center"/>
    </xf>
    <xf numFmtId="10" fontId="0" fillId="42" borderId="50" xfId="0" applyNumberFormat="1" applyFill="1" applyBorder="1" applyAlignment="1">
      <alignment horizontal="center"/>
    </xf>
    <xf numFmtId="10" fontId="0" fillId="42" borderId="51" xfId="0" applyNumberFormat="1" applyFill="1" applyBorder="1" applyAlignment="1">
      <alignment horizontal="center"/>
    </xf>
    <xf numFmtId="0" fontId="85" fillId="40" borderId="46" xfId="0" applyFont="1" applyFill="1" applyBorder="1" applyAlignment="1">
      <alignment horizontal="center"/>
    </xf>
    <xf numFmtId="49" fontId="63" fillId="40" borderId="5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63" fillId="40" borderId="29" xfId="90" applyFont="1" applyFill="1" applyBorder="1" applyAlignment="1">
      <alignment horizontal="center" vertical="center" textRotation="90"/>
      <protection/>
    </xf>
    <xf numFmtId="0" fontId="104" fillId="41" borderId="30" xfId="102" applyFont="1" applyFill="1" applyBorder="1" applyAlignment="1">
      <alignment horizontal="center" vertical="center"/>
      <protection/>
    </xf>
    <xf numFmtId="0" fontId="60" fillId="41" borderId="30" xfId="0" applyFont="1" applyFill="1" applyBorder="1" applyAlignment="1">
      <alignment horizontal="center" vertical="center"/>
    </xf>
    <xf numFmtId="0" fontId="0" fillId="42" borderId="30" xfId="0" applyFill="1" applyBorder="1" applyAlignment="1">
      <alignment horizontal="center" vertical="center"/>
    </xf>
    <xf numFmtId="0" fontId="0" fillId="42" borderId="50" xfId="0" applyFill="1" applyBorder="1" applyAlignment="1">
      <alignment horizontal="center" vertical="center"/>
    </xf>
    <xf numFmtId="10" fontId="0" fillId="42" borderId="50" xfId="0" applyNumberFormat="1" applyFill="1" applyBorder="1" applyAlignment="1">
      <alignment horizontal="center" vertical="center"/>
    </xf>
    <xf numFmtId="10" fontId="0" fillId="42" borderId="51" xfId="0" applyNumberFormat="1" applyFill="1" applyBorder="1" applyAlignment="1">
      <alignment horizontal="center" vertical="center"/>
    </xf>
    <xf numFmtId="0" fontId="0" fillId="36" borderId="32" xfId="0" applyFill="1" applyBorder="1" applyAlignment="1">
      <alignment horizontal="center"/>
    </xf>
    <xf numFmtId="0" fontId="0" fillId="36" borderId="52" xfId="0" applyFill="1" applyBorder="1" applyAlignment="1">
      <alignment/>
    </xf>
    <xf numFmtId="0" fontId="0" fillId="36" borderId="52" xfId="0" applyFill="1" applyBorder="1" applyAlignment="1">
      <alignment horizontal="center"/>
    </xf>
    <xf numFmtId="10" fontId="0" fillId="36" borderId="52" xfId="0" applyNumberFormat="1" applyFill="1" applyBorder="1" applyAlignment="1">
      <alignment horizontal="center"/>
    </xf>
    <xf numFmtId="10" fontId="0" fillId="36" borderId="27" xfId="0" applyNumberFormat="1" applyFill="1" applyBorder="1" applyAlignment="1">
      <alignment horizontal="center"/>
    </xf>
    <xf numFmtId="49" fontId="63" fillId="40" borderId="50" xfId="0" applyNumberFormat="1" applyFont="1" applyFill="1" applyBorder="1" applyAlignment="1">
      <alignment horizontal="right"/>
    </xf>
    <xf numFmtId="49" fontId="63" fillId="40" borderId="51" xfId="0" applyNumberFormat="1" applyFont="1" applyFill="1" applyBorder="1" applyAlignment="1">
      <alignment horizontal="right"/>
    </xf>
    <xf numFmtId="49" fontId="105" fillId="40" borderId="28" xfId="90" applyNumberFormat="1" applyFont="1" applyFill="1" applyBorder="1" applyAlignment="1">
      <alignment horizontal="center" vertical="center" textRotation="90"/>
      <protection/>
    </xf>
    <xf numFmtId="49" fontId="105" fillId="40" borderId="48" xfId="90" applyNumberFormat="1" applyFont="1" applyFill="1" applyBorder="1" applyAlignment="1">
      <alignment horizontal="center" vertical="center" textRotation="90"/>
      <protection/>
    </xf>
    <xf numFmtId="49" fontId="105" fillId="40" borderId="30" xfId="90" applyNumberFormat="1" applyFont="1" applyFill="1" applyBorder="1" applyAlignment="1">
      <alignment horizontal="center" vertical="center" textRotation="90"/>
      <protection/>
    </xf>
    <xf numFmtId="0" fontId="63" fillId="40" borderId="29" xfId="90" applyFont="1" applyFill="1" applyBorder="1" applyAlignment="1">
      <alignment horizontal="center" vertical="center" textRotation="90"/>
      <protection/>
    </xf>
    <xf numFmtId="0" fontId="63" fillId="40" borderId="77" xfId="90" applyFont="1" applyFill="1" applyBorder="1" applyAlignment="1">
      <alignment horizontal="center" vertical="center" textRotation="90"/>
      <protection/>
    </xf>
    <xf numFmtId="0" fontId="63" fillId="40" borderId="31" xfId="90" applyFont="1" applyFill="1" applyBorder="1" applyAlignment="1">
      <alignment horizontal="center" vertical="center" textRotation="90"/>
      <protection/>
    </xf>
    <xf numFmtId="0" fontId="63" fillId="40" borderId="29" xfId="90" applyFont="1" applyFill="1" applyBorder="1" applyAlignment="1">
      <alignment horizontal="center" vertical="center" textRotation="90" wrapText="1"/>
      <protection/>
    </xf>
    <xf numFmtId="0" fontId="63" fillId="40" borderId="77" xfId="90" applyFont="1" applyFill="1" applyBorder="1" applyAlignment="1">
      <alignment horizontal="center" vertical="center" textRotation="90" wrapText="1"/>
      <protection/>
    </xf>
    <xf numFmtId="0" fontId="63" fillId="40" borderId="31" xfId="90" applyFont="1" applyFill="1" applyBorder="1" applyAlignment="1">
      <alignment horizontal="center" vertical="center" textRotation="90" wrapText="1"/>
      <protection/>
    </xf>
    <xf numFmtId="0" fontId="103" fillId="40" borderId="32" xfId="102" applyFont="1" applyFill="1" applyBorder="1" applyAlignment="1">
      <alignment horizontal="center"/>
      <protection/>
    </xf>
    <xf numFmtId="0" fontId="103" fillId="40" borderId="52" xfId="102" applyFont="1" applyFill="1" applyBorder="1" applyAlignment="1">
      <alignment horizontal="center"/>
      <protection/>
    </xf>
    <xf numFmtId="0" fontId="103" fillId="40" borderId="27" xfId="102" applyFont="1" applyFill="1" applyBorder="1" applyAlignment="1">
      <alignment horizontal="center"/>
      <protection/>
    </xf>
    <xf numFmtId="0" fontId="87" fillId="40" borderId="0" xfId="0" applyFont="1" applyFill="1" applyAlignment="1">
      <alignment horizontal="center"/>
    </xf>
    <xf numFmtId="0" fontId="89" fillId="35" borderId="32" xfId="102" applyFont="1" applyFill="1" applyBorder="1" applyAlignment="1">
      <alignment horizontal="center"/>
      <protection/>
    </xf>
    <xf numFmtId="0" fontId="89" fillId="35" borderId="27" xfId="102" applyFont="1" applyFill="1" applyBorder="1" applyAlignment="1">
      <alignment horizontal="center"/>
      <protection/>
    </xf>
    <xf numFmtId="0" fontId="89" fillId="36" borderId="32" xfId="102" applyFont="1" applyFill="1" applyBorder="1" applyAlignment="1">
      <alignment horizontal="center"/>
      <protection/>
    </xf>
    <xf numFmtId="0" fontId="89" fillId="36" borderId="27" xfId="102" applyFont="1" applyFill="1" applyBorder="1" applyAlignment="1">
      <alignment horizontal="center"/>
      <protection/>
    </xf>
    <xf numFmtId="0" fontId="89" fillId="9" borderId="32" xfId="102" applyFont="1" applyFill="1" applyBorder="1" applyAlignment="1">
      <alignment horizontal="center"/>
      <protection/>
    </xf>
    <xf numFmtId="0" fontId="89" fillId="9" borderId="27" xfId="102" applyFont="1" applyFill="1" applyBorder="1" applyAlignment="1">
      <alignment horizontal="center"/>
      <protection/>
    </xf>
    <xf numFmtId="0" fontId="89" fillId="37" borderId="32" xfId="102" applyFont="1" applyFill="1" applyBorder="1" applyAlignment="1">
      <alignment horizontal="center"/>
      <protection/>
    </xf>
    <xf numFmtId="0" fontId="89" fillId="37" borderId="27" xfId="102" applyFont="1" applyFill="1" applyBorder="1" applyAlignment="1">
      <alignment horizontal="center"/>
      <protection/>
    </xf>
    <xf numFmtId="0" fontId="89" fillId="35" borderId="28" xfId="102" applyFont="1" applyFill="1" applyBorder="1" applyAlignment="1">
      <alignment horizontal="center"/>
      <protection/>
    </xf>
    <xf numFmtId="0" fontId="89" fillId="35" borderId="47" xfId="102" applyFont="1" applyFill="1" applyBorder="1" applyAlignment="1">
      <alignment horizontal="center"/>
      <protection/>
    </xf>
    <xf numFmtId="0" fontId="98" fillId="40" borderId="0" xfId="0" applyFont="1" applyFill="1" applyAlignment="1">
      <alignment horizontal="center"/>
    </xf>
    <xf numFmtId="49" fontId="63" fillId="40" borderId="0" xfId="0" applyNumberFormat="1" applyFont="1" applyFill="1" applyAlignment="1">
      <alignment horizontal="center"/>
    </xf>
    <xf numFmtId="0" fontId="86" fillId="40" borderId="0" xfId="0" applyFont="1" applyFill="1" applyAlignment="1">
      <alignment horizontal="center"/>
    </xf>
    <xf numFmtId="0" fontId="60" fillId="40" borderId="0" xfId="0" applyFont="1" applyFill="1" applyAlignment="1">
      <alignment horizontal="center"/>
    </xf>
    <xf numFmtId="0" fontId="89" fillId="34" borderId="32" xfId="102" applyFont="1" applyFill="1" applyBorder="1" applyAlignment="1">
      <alignment horizontal="center"/>
      <protection/>
    </xf>
    <xf numFmtId="0" fontId="89" fillId="34" borderId="27" xfId="102" applyFont="1" applyFill="1" applyBorder="1" applyAlignment="1">
      <alignment horizontal="center"/>
      <protection/>
    </xf>
    <xf numFmtId="0" fontId="79" fillId="0" borderId="32" xfId="0" applyFont="1" applyBorder="1" applyAlignment="1">
      <alignment horizontal="center"/>
    </xf>
    <xf numFmtId="0" fontId="79" fillId="0" borderId="52" xfId="0" applyFont="1" applyBorder="1" applyAlignment="1">
      <alignment horizontal="center"/>
    </xf>
    <xf numFmtId="0" fontId="79" fillId="0" borderId="27" xfId="0" applyFont="1" applyBorder="1" applyAlignment="1">
      <alignment horizontal="center"/>
    </xf>
    <xf numFmtId="0" fontId="78" fillId="0" borderId="49" xfId="0" applyFont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48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97" fillId="6" borderId="28" xfId="0" applyFont="1" applyFill="1" applyBorder="1" applyAlignment="1">
      <alignment horizontal="center" vertical="center" wrapText="1"/>
    </xf>
    <xf numFmtId="0" fontId="97" fillId="6" borderId="48" xfId="0" applyFont="1" applyFill="1" applyBorder="1" applyAlignment="1">
      <alignment horizontal="center" vertical="center" wrapText="1"/>
    </xf>
    <xf numFmtId="0" fontId="97" fillId="6" borderId="30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97" fillId="39" borderId="28" xfId="0" applyFont="1" applyFill="1" applyBorder="1" applyAlignment="1">
      <alignment horizontal="center" vertical="center" wrapText="1"/>
    </xf>
    <xf numFmtId="0" fontId="97" fillId="39" borderId="48" xfId="0" applyFont="1" applyFill="1" applyBorder="1" applyAlignment="1">
      <alignment horizontal="center" vertical="center" wrapText="1"/>
    </xf>
    <xf numFmtId="0" fontId="97" fillId="39" borderId="30" xfId="0" applyFont="1" applyFill="1" applyBorder="1" applyAlignment="1">
      <alignment horizontal="center" vertical="center" wrapText="1"/>
    </xf>
    <xf numFmtId="17" fontId="85" fillId="40" borderId="78" xfId="0" applyNumberFormat="1" applyFont="1" applyFill="1" applyBorder="1" applyAlignment="1" quotePrefix="1">
      <alignment horizontal="center" vertical="center" wrapText="1"/>
    </xf>
    <xf numFmtId="17" fontId="85" fillId="40" borderId="79" xfId="0" applyNumberFormat="1" applyFont="1" applyFill="1" applyBorder="1" applyAlignment="1" quotePrefix="1">
      <alignment horizontal="center" vertical="center" wrapText="1"/>
    </xf>
    <xf numFmtId="17" fontId="85" fillId="40" borderId="80" xfId="0" applyNumberFormat="1" applyFont="1" applyFill="1" applyBorder="1" applyAlignment="1" quotePrefix="1">
      <alignment horizontal="center" vertical="center" wrapText="1"/>
    </xf>
    <xf numFmtId="17" fontId="85" fillId="40" borderId="81" xfId="0" applyNumberFormat="1" applyFont="1" applyFill="1" applyBorder="1" applyAlignment="1" quotePrefix="1">
      <alignment horizontal="center" vertical="center" wrapText="1"/>
    </xf>
    <xf numFmtId="17" fontId="85" fillId="40" borderId="82" xfId="0" applyNumberFormat="1" applyFont="1" applyFill="1" applyBorder="1" applyAlignment="1" quotePrefix="1">
      <alignment horizontal="center" vertical="center" wrapText="1"/>
    </xf>
    <xf numFmtId="17" fontId="85" fillId="40" borderId="83" xfId="0" applyNumberFormat="1" applyFont="1" applyFill="1" applyBorder="1" applyAlignment="1" quotePrefix="1">
      <alignment horizontal="center" vertical="center" wrapText="1"/>
    </xf>
    <xf numFmtId="17" fontId="85" fillId="40" borderId="83" xfId="0" applyNumberFormat="1" applyFont="1" applyFill="1" applyBorder="1" applyAlignment="1" quotePrefix="1">
      <alignment horizontal="center" vertical="center"/>
    </xf>
    <xf numFmtId="17" fontId="85" fillId="40" borderId="79" xfId="0" applyNumberFormat="1" applyFont="1" applyFill="1" applyBorder="1" applyAlignment="1" quotePrefix="1">
      <alignment horizontal="center" vertical="center"/>
    </xf>
    <xf numFmtId="17" fontId="85" fillId="40" borderId="84" xfId="0" applyNumberFormat="1" applyFont="1" applyFill="1" applyBorder="1" applyAlignment="1" quotePrefix="1">
      <alignment horizontal="center" vertical="center" wrapText="1"/>
    </xf>
    <xf numFmtId="17" fontId="85" fillId="38" borderId="78" xfId="0" applyNumberFormat="1" applyFont="1" applyFill="1" applyBorder="1" applyAlignment="1" quotePrefix="1">
      <alignment horizontal="center" vertical="center" wrapText="1"/>
    </xf>
    <xf numFmtId="0" fontId="90" fillId="40" borderId="0" xfId="0" applyFont="1" applyFill="1" applyAlignment="1">
      <alignment horizontal="center" vertical="center" wrapText="1"/>
    </xf>
    <xf numFmtId="0" fontId="80" fillId="0" borderId="29" xfId="0" applyFont="1" applyBorder="1" applyAlignment="1">
      <alignment horizontal="center" vertical="center" wrapText="1"/>
    </xf>
    <xf numFmtId="0" fontId="80" fillId="0" borderId="77" xfId="0" applyFont="1" applyBorder="1" applyAlignment="1">
      <alignment horizontal="center" vertical="center" wrapText="1"/>
    </xf>
    <xf numFmtId="0" fontId="80" fillId="0" borderId="31" xfId="0" applyFont="1" applyBorder="1" applyAlignment="1">
      <alignment horizontal="center" vertical="center" wrapText="1"/>
    </xf>
    <xf numFmtId="0" fontId="79" fillId="0" borderId="60" xfId="0" applyFont="1" applyBorder="1" applyAlignment="1">
      <alignment horizontal="center"/>
    </xf>
    <xf numFmtId="0" fontId="79" fillId="0" borderId="75" xfId="0" applyFont="1" applyBorder="1" applyAlignment="1">
      <alignment horizontal="center"/>
    </xf>
    <xf numFmtId="0" fontId="79" fillId="0" borderId="14" xfId="0" applyFont="1" applyBorder="1" applyAlignment="1">
      <alignment horizontal="center"/>
    </xf>
    <xf numFmtId="0" fontId="79" fillId="0" borderId="62" xfId="0" applyFont="1" applyBorder="1" applyAlignment="1">
      <alignment horizontal="center"/>
    </xf>
    <xf numFmtId="0" fontId="79" fillId="0" borderId="85" xfId="0" applyFont="1" applyBorder="1" applyAlignment="1">
      <alignment horizontal="center"/>
    </xf>
    <xf numFmtId="0" fontId="0" fillId="35" borderId="0" xfId="86" applyFont="1" applyFill="1" applyBorder="1" applyAlignment="1">
      <alignment horizontal="center"/>
      <protection/>
    </xf>
    <xf numFmtId="0" fontId="0" fillId="36" borderId="0" xfId="86" applyFont="1" applyFill="1" applyBorder="1" applyAlignment="1">
      <alignment horizontal="center"/>
      <protection/>
    </xf>
  </cellXfs>
  <cellStyles count="107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Énfasis1" xfId="60"/>
    <cellStyle name="Énfasis1 2" xfId="61"/>
    <cellStyle name="Énfasis2" xfId="62"/>
    <cellStyle name="Énfasis2 2" xfId="63"/>
    <cellStyle name="Énfasis3" xfId="64"/>
    <cellStyle name="Énfasis3 2" xfId="65"/>
    <cellStyle name="Énfasis4" xfId="66"/>
    <cellStyle name="Énfasis4 2" xfId="67"/>
    <cellStyle name="Énfasis5" xfId="68"/>
    <cellStyle name="Énfasis5 2" xfId="69"/>
    <cellStyle name="Énfasis6" xfId="70"/>
    <cellStyle name="Énfasis6 2" xfId="71"/>
    <cellStyle name="Entrada" xfId="72"/>
    <cellStyle name="Entrada 2" xfId="73"/>
    <cellStyle name="Hyperlink" xfId="74"/>
    <cellStyle name="Followed 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rmal 12" xfId="84"/>
    <cellStyle name="Normal 2" xfId="85"/>
    <cellStyle name="Normal 2 2" xfId="86"/>
    <cellStyle name="Normal 2 3" xfId="87"/>
    <cellStyle name="Normal 2 4" xfId="88"/>
    <cellStyle name="Normal 25" xfId="89"/>
    <cellStyle name="Normal 3" xfId="90"/>
    <cellStyle name="Normal 30" xfId="91"/>
    <cellStyle name="Normal 4" xfId="92"/>
    <cellStyle name="Normal 5" xfId="93"/>
    <cellStyle name="Normal 5 2" xfId="94"/>
    <cellStyle name="Normal 50" xfId="95"/>
    <cellStyle name="Normal 51" xfId="96"/>
    <cellStyle name="Normal 52" xfId="97"/>
    <cellStyle name="Normal 53" xfId="98"/>
    <cellStyle name="Normal 54" xfId="99"/>
    <cellStyle name="Normal 55" xfId="100"/>
    <cellStyle name="Normal 6" xfId="101"/>
    <cellStyle name="Normal 7" xfId="102"/>
    <cellStyle name="Notas" xfId="103"/>
    <cellStyle name="Notas 2" xfId="104"/>
    <cellStyle name="Percent" xfId="105"/>
    <cellStyle name="Porcentual 2" xfId="106"/>
    <cellStyle name="Porcentual 3" xfId="107"/>
    <cellStyle name="Porcentual 4" xfId="108"/>
    <cellStyle name="Salida" xfId="109"/>
    <cellStyle name="Salida 2" xfId="110"/>
    <cellStyle name="Texto de advertencia" xfId="111"/>
    <cellStyle name="Texto de advertencia 2" xfId="112"/>
    <cellStyle name="Texto explicativo" xfId="113"/>
    <cellStyle name="Texto explicativo 2" xfId="114"/>
    <cellStyle name="Título" xfId="115"/>
    <cellStyle name="Título 1" xfId="116"/>
    <cellStyle name="Título 2" xfId="117"/>
    <cellStyle name="Título 3" xfId="118"/>
    <cellStyle name="Total" xfId="119"/>
    <cellStyle name="Total 2" xfId="12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marker val="1"/>
        <c:axId val="1940155"/>
        <c:axId val="17461396"/>
      </c:lineChart>
      <c:catAx>
        <c:axId val="1940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61396"/>
        <c:crosses val="autoZero"/>
        <c:auto val="1"/>
        <c:lblOffset val="100"/>
        <c:tickLblSkip val="1"/>
        <c:noMultiLvlLbl val="0"/>
      </c:catAx>
      <c:valAx>
        <c:axId val="174613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01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03025"/>
          <c:w val="0.97575"/>
          <c:h val="0.93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797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79747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79747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79747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66FF33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'PQR _Web_nivel_nacional '!$B$6:$M$6</c:f>
              <c:strCache/>
            </c:strRef>
          </c:cat>
          <c:val>
            <c:numRef>
              <c:f>'PQR _Web_nivel_nacional '!$B$7:$M$7</c:f>
              <c:numCache/>
            </c:numRef>
          </c:val>
          <c:shape val="cylinder"/>
        </c:ser>
        <c:gapWidth val="75"/>
        <c:shape val="cylinder"/>
        <c:axId val="3485061"/>
        <c:axId val="31365550"/>
      </c:bar3DChart>
      <c:catAx>
        <c:axId val="34850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365550"/>
        <c:crosses val="autoZero"/>
        <c:auto val="1"/>
        <c:lblOffset val="100"/>
        <c:tickLblSkip val="1"/>
        <c:noMultiLvlLbl val="0"/>
      </c:catAx>
      <c:valAx>
        <c:axId val="31365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8506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FFCC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SE en nivel alto de uso de SAC 2010 - 2011</a:t>
            </a:r>
          </a:p>
        </c:rich>
      </c:tx>
      <c:layout>
        <c:manualLayout>
          <c:xMode val="factor"/>
          <c:yMode val="factor"/>
          <c:x val="-0.001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5"/>
          <c:y val="0.0955"/>
          <c:w val="0.876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'Consolidado Estadisticas'!$E$17</c:f>
              <c:strCache>
                <c:ptCount val="1"/>
                <c:pt idx="0">
                  <c:v>% SE en nivel Alto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'Consolidado Estadisticas'!$D$18:$D$35</c:f>
              <c:strCache/>
            </c:strRef>
          </c:cat>
          <c:val>
            <c:numRef>
              <c:f>'Consolidado Estadisticas'!$E$18:$E$35</c:f>
              <c:numCache/>
            </c:numRef>
          </c:val>
          <c:smooth val="0"/>
        </c:ser>
        <c:marker val="1"/>
        <c:axId val="13854495"/>
        <c:axId val="57581592"/>
      </c:lineChart>
      <c:catAx>
        <c:axId val="13854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581592"/>
        <c:crosses val="autoZero"/>
        <c:auto val="1"/>
        <c:lblOffset val="100"/>
        <c:tickLblSkip val="1"/>
        <c:noMultiLvlLbl val="0"/>
      </c:catAx>
      <c:valAx>
        <c:axId val="57581592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54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521"/>
          <c:w val="0.09225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3025"/>
          <c:w val="0.8895"/>
          <c:h val="0.86225"/>
        </c:manualLayout>
      </c:layout>
      <c:lineChart>
        <c:grouping val="standard"/>
        <c:varyColors val="0"/>
        <c:marker val="1"/>
        <c:axId val="48472281"/>
        <c:axId val="33597346"/>
      </c:lineChart>
      <c:catAx>
        <c:axId val="48472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97346"/>
        <c:crosses val="autoZero"/>
        <c:auto val="1"/>
        <c:lblOffset val="100"/>
        <c:tickLblSkip val="1"/>
        <c:noMultiLvlLbl val="0"/>
      </c:catAx>
      <c:valAx>
        <c:axId val="335973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722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775"/>
          <c:y val="0.4895"/>
          <c:w val="0.015"/>
          <c:h val="0.0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SE en nivel alto de uso de SAC 2012 -2013</a:t>
            </a:r>
          </a:p>
        </c:rich>
      </c:tx>
      <c:layout>
        <c:manualLayout>
          <c:xMode val="factor"/>
          <c:yMode val="factor"/>
          <c:x val="-0.001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83"/>
          <c:w val="0.87025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'Consolidado Estadisticas'!$E$17</c:f>
              <c:strCache>
                <c:ptCount val="1"/>
                <c:pt idx="0">
                  <c:v>% SE en nivel Alto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'Consolidado Estadisticas'!$D$36:$D$66</c:f>
              <c:strCache/>
            </c:strRef>
          </c:cat>
          <c:val>
            <c:numRef>
              <c:f>'Consolidado Estadisticas'!$E$36:$E$66</c:f>
              <c:numCache/>
            </c:numRef>
          </c:val>
          <c:smooth val="0"/>
        </c:ser>
        <c:marker val="1"/>
        <c:axId val="33940659"/>
        <c:axId val="37030476"/>
      </c:lineChart>
      <c:catAx>
        <c:axId val="33940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030476"/>
        <c:crosses val="autoZero"/>
        <c:auto val="1"/>
        <c:lblOffset val="100"/>
        <c:tickLblSkip val="1"/>
        <c:noMultiLvlLbl val="0"/>
      </c:catAx>
      <c:valAx>
        <c:axId val="370304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406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"/>
          <c:y val="0.51875"/>
          <c:w val="0.1085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SE en nivel alto de uso de SAC General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062"/>
          <c:w val="0.9882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'Consolidado Estadisticas'!$E$17</c:f>
              <c:strCache>
                <c:ptCount val="1"/>
                <c:pt idx="0">
                  <c:v>% SE en nivel Alto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'Consolidado Estadisticas'!$D$18:$D$59</c:f>
              <c:strCache/>
            </c:strRef>
          </c:cat>
          <c:val>
            <c:numRef>
              <c:f>'Consolidado Estadisticas'!$E$18:$E$59</c:f>
              <c:numCache/>
            </c:numRef>
          </c:val>
        </c:ser>
        <c:overlap val="-25"/>
        <c:gapWidth val="75"/>
        <c:axId val="64838829"/>
        <c:axId val="46678550"/>
      </c:barChart>
      <c:catAx>
        <c:axId val="648388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678550"/>
        <c:crosses val="autoZero"/>
        <c:auto val="1"/>
        <c:lblOffset val="100"/>
        <c:tickLblSkip val="1"/>
        <c:noMultiLvlLbl val="0"/>
      </c:catAx>
      <c:valAx>
        <c:axId val="46678550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8388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66"/>
          <c:y val="0.95175"/>
          <c:w val="0.067"/>
          <c:h val="0.0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SE en nivel alto de uso y apropiación de SAC  -2013</a:t>
            </a:r>
          </a:p>
        </c:rich>
      </c:tx>
      <c:layout>
        <c:manualLayout>
          <c:xMode val="factor"/>
          <c:yMode val="factor"/>
          <c:x val="-0.00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26"/>
          <c:w val="0.9825"/>
          <c:h val="0.76525"/>
        </c:manualLayout>
      </c:layout>
      <c:lineChart>
        <c:grouping val="standard"/>
        <c:varyColors val="0"/>
        <c:ser>
          <c:idx val="0"/>
          <c:order val="0"/>
          <c:tx>
            <c:strRef>
              <c:f>'Estadisticas avance 2013'!$D$16</c:f>
              <c:strCache>
                <c:ptCount val="1"/>
                <c:pt idx="0">
                  <c:v>% SE en nivel Alto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'Estadisticas avance 2013'!$C$17:$C$28</c:f>
              <c:strCache/>
            </c:strRef>
          </c:cat>
          <c:val>
            <c:numRef>
              <c:f>'Estadisticas avance 2013'!$D$17:$D$28</c:f>
              <c:numCache/>
            </c:numRef>
          </c:val>
          <c:smooth val="0"/>
        </c:ser>
        <c:marker val="1"/>
        <c:axId val="22934837"/>
        <c:axId val="5086942"/>
      </c:lineChart>
      <c:catAx>
        <c:axId val="229348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86942"/>
        <c:crosses val="autoZero"/>
        <c:auto val="1"/>
        <c:lblOffset val="100"/>
        <c:tickLblSkip val="1"/>
        <c:noMultiLvlLbl val="0"/>
      </c:catAx>
      <c:valAx>
        <c:axId val="50869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934837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475"/>
          <c:y val="0.918"/>
          <c:w val="0.169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FF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requerimientos radicados por mes -2013</a:t>
            </a:r>
          </a:p>
        </c:rich>
      </c:tx>
      <c:layout>
        <c:manualLayout>
          <c:xMode val="factor"/>
          <c:yMode val="factor"/>
          <c:x val="-0.001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2575"/>
          <c:w val="0.98375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avance 2013'!$D$33</c:f>
              <c:strCache>
                <c:ptCount val="1"/>
                <c:pt idx="0">
                  <c:v>No. Req Radicados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'Estadisticas avance 2013'!$C$34:$C$45</c:f>
              <c:strCache/>
            </c:strRef>
          </c:cat>
          <c:val>
            <c:numRef>
              <c:f>'Estadisticas avance 2013'!$D$34:$D$45</c:f>
              <c:numCache/>
            </c:numRef>
          </c:val>
        </c:ser>
        <c:axId val="45782479"/>
        <c:axId val="9389128"/>
      </c:barChart>
      <c:catAx>
        <c:axId val="457824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389128"/>
        <c:crosses val="autoZero"/>
        <c:auto val="1"/>
        <c:lblOffset val="100"/>
        <c:tickLblSkip val="1"/>
        <c:noMultiLvlLbl val="0"/>
      </c:catAx>
      <c:valAx>
        <c:axId val="93891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782479"/>
        <c:crossesAt val="1"/>
        <c:crossBetween val="between"/>
        <c:dispUnits/>
      </c:valAx>
      <c:spPr>
        <a:solidFill>
          <a:srgbClr val="E9F1F5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625"/>
          <c:y val="0.91825"/>
          <c:w val="0.14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oportunidad de respuesta -2013</a:t>
            </a:r>
          </a:p>
        </c:rich>
      </c:tx>
      <c:layout>
        <c:manualLayout>
          <c:xMode val="factor"/>
          <c:yMode val="factor"/>
          <c:x val="-0.0012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245"/>
          <c:w val="0.982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'Estadisticas avance 2013'!$D$50</c:f>
              <c:strCache>
                <c:ptCount val="1"/>
                <c:pt idx="0">
                  <c:v>% Oportunidad de Respuesta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'Estadisticas avance 2013'!$C$51:$C$62</c:f>
              <c:strCache/>
            </c:strRef>
          </c:cat>
          <c:val>
            <c:numRef>
              <c:f>'Estadisticas avance 2013'!$D$51:$D$62</c:f>
              <c:numCache/>
            </c:numRef>
          </c:val>
          <c:smooth val="0"/>
        </c:ser>
        <c:marker val="1"/>
        <c:axId val="17393289"/>
        <c:axId val="22321874"/>
      </c:lineChart>
      <c:catAx>
        <c:axId val="173932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321874"/>
        <c:crosses val="autoZero"/>
        <c:auto val="1"/>
        <c:lblOffset val="100"/>
        <c:tickLblSkip val="1"/>
        <c:noMultiLvlLbl val="0"/>
      </c:catAx>
      <c:valAx>
        <c:axId val="223218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393289"/>
        <c:crossesAt val="1"/>
        <c:crossBetween val="between"/>
        <c:dispUnits/>
      </c:valAx>
      <c:spPr>
        <a:solidFill>
          <a:srgbClr val="F4E9E9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825"/>
          <c:y val="0.919"/>
          <c:w val="0.239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 por nivel de uso y apropiación de SAC</a:t>
            </a:r>
          </a:p>
        </c:rich>
      </c:tx>
      <c:layout>
        <c:manualLayout>
          <c:xMode val="factor"/>
          <c:yMode val="factor"/>
          <c:x val="-0.00075"/>
          <c:y val="-0.01125"/>
        </c:manualLayout>
      </c:layout>
      <c:spPr>
        <a:noFill/>
        <a:ln w="3175">
          <a:noFill/>
        </a:ln>
      </c:spPr>
    </c:title>
    <c:view3D>
      <c:rotX val="15"/>
      <c:hPercent val="20"/>
      <c:rotY val="20"/>
      <c:depthPercent val="100"/>
      <c:rAngAx val="1"/>
    </c:view3D>
    <c:plotArea>
      <c:layout>
        <c:manualLayout>
          <c:xMode val="edge"/>
          <c:yMode val="edge"/>
          <c:x val="0.0075"/>
          <c:y val="0.14275"/>
          <c:w val="0.9835"/>
          <c:h val="0.74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'Estadisticas por nivel de uso'!$CA$6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'Estadisticas por nivel de uso'!$CB$5:$CM$5</c:f>
              <c:strCache/>
            </c:strRef>
          </c:cat>
          <c:val>
            <c:numRef>
              <c:f>'Estadisticas por nivel de uso'!$CB$6:$CM$6</c:f>
              <c:numCache/>
            </c:numRef>
          </c:val>
          <c:shape val="cylinder"/>
        </c:ser>
        <c:ser>
          <c:idx val="1"/>
          <c:order val="1"/>
          <c:tx>
            <c:strRef>
              <c:f>'Estadisticas por nivel de uso'!$CA$7</c:f>
              <c:strCache>
                <c:ptCount val="1"/>
                <c:pt idx="0">
                  <c:v>Medio</c:v>
                </c:pt>
              </c:strCache>
            </c:strRef>
          </c:tx>
          <c:spPr>
            <a:solidFill>
              <a:srgbClr val="FDFD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'Estadisticas por nivel de uso'!$CB$5:$CM$5</c:f>
              <c:strCache/>
            </c:strRef>
          </c:cat>
          <c:val>
            <c:numRef>
              <c:f>'Estadisticas por nivel de uso'!$CB$7:$CM$7</c:f>
              <c:numCache/>
            </c:numRef>
          </c:val>
          <c:shape val="cylinder"/>
        </c:ser>
        <c:ser>
          <c:idx val="2"/>
          <c:order val="2"/>
          <c:tx>
            <c:strRef>
              <c:f>'Estadisticas por nivel de uso'!$CA$8</c:f>
              <c:strCache>
                <c:ptCount val="1"/>
                <c:pt idx="0">
                  <c:v>Bajo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'Estadisticas por nivel de uso'!$CB$5:$CM$5</c:f>
              <c:strCache/>
            </c:strRef>
          </c:cat>
          <c:val>
            <c:numRef>
              <c:f>'Estadisticas por nivel de uso'!$CB$8:$CM$8</c:f>
              <c:numCache/>
            </c:numRef>
          </c:val>
          <c:shape val="cylinder"/>
        </c:ser>
        <c:gapWidth val="75"/>
        <c:shape val="cylinder"/>
        <c:axId val="66679139"/>
        <c:axId val="63241340"/>
      </c:bar3DChart>
      <c:catAx>
        <c:axId val="666791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241340"/>
        <c:crosses val="autoZero"/>
        <c:auto val="1"/>
        <c:lblOffset val="100"/>
        <c:tickLblSkip val="1"/>
        <c:noMultiLvlLbl val="0"/>
      </c:catAx>
      <c:valAx>
        <c:axId val="632413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6791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775"/>
          <c:y val="0.92725"/>
          <c:w val="0.1012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SE en nivel alto de uso y apropiación de SAC  -2013</a:t>
            </a:r>
          </a:p>
        </c:rich>
      </c:tx>
      <c:layout>
        <c:manualLayout>
          <c:xMode val="factor"/>
          <c:yMode val="factor"/>
          <c:x val="-0.00075"/>
          <c:y val="-0.01"/>
        </c:manualLayout>
      </c:layout>
      <c:spPr>
        <a:noFill/>
        <a:ln w="3175"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68"/>
          <c:w val="0.9825"/>
          <c:h val="0.79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66FF33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'Estadisticas por nivel de uso'!$C$32:$C$43</c:f>
              <c:strCache/>
            </c:strRef>
          </c:cat>
          <c:val>
            <c:numRef>
              <c:f>'Estadisticas por nivel de uso'!$D$32:$D$43</c:f>
              <c:numCache/>
            </c:numRef>
          </c:val>
          <c:shape val="cylinder"/>
        </c:ser>
        <c:shape val="cylinder"/>
        <c:axId val="32301149"/>
        <c:axId val="22274886"/>
      </c:bar3DChart>
      <c:catAx>
        <c:axId val="323011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274886"/>
        <c:crosses val="autoZero"/>
        <c:auto val="1"/>
        <c:lblOffset val="100"/>
        <c:tickLblSkip val="1"/>
        <c:noMultiLvlLbl val="0"/>
      </c:catAx>
      <c:valAx>
        <c:axId val="222748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30114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3D69B">
            <a:alpha val="30000"/>
          </a:srgbClr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 w="25400">
      <a:solidFill>
        <a:srgbClr val="FFCC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Porcenaje de SE en nivel medio de uso y apropiación de SAC -2013</a:t>
            </a:r>
          </a:p>
        </c:rich>
      </c:tx>
      <c:layout>
        <c:manualLayout>
          <c:xMode val="factor"/>
          <c:yMode val="factor"/>
          <c:x val="-0.00075"/>
          <c:y val="-0.00975"/>
        </c:manualLayout>
      </c:layout>
      <c:spPr>
        <a:noFill/>
        <a:ln w="3175"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6475"/>
          <c:w val="0.98275"/>
          <c:h val="0.80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DFD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DFDBB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DFDBB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DFDBB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66FF33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'Estadisticas por nivel de uso'!$C$49:$C$60</c:f>
              <c:strCache/>
            </c:strRef>
          </c:cat>
          <c:val>
            <c:numRef>
              <c:f>'Estadisticas por nivel de uso'!$D$49:$D$60</c:f>
              <c:numCache/>
            </c:numRef>
          </c:val>
          <c:shape val="cylinder"/>
        </c:ser>
        <c:shape val="cylinder"/>
        <c:axId val="66256247"/>
        <c:axId val="59435312"/>
      </c:bar3DChart>
      <c:catAx>
        <c:axId val="662562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435312"/>
        <c:crosses val="autoZero"/>
        <c:auto val="1"/>
        <c:lblOffset val="100"/>
        <c:tickLblSkip val="1"/>
        <c:noMultiLvlLbl val="0"/>
      </c:catAx>
      <c:valAx>
        <c:axId val="594353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25624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AC090">
            <a:alpha val="38000"/>
          </a:srgbClr>
        </a:solidFill>
        <a:ln w="3175">
          <a:noFill/>
        </a:ln>
      </c:spPr>
      <c:thickness val="0"/>
    </c:floor>
    <c:sideWall>
      <c:spPr>
        <a:solidFill>
          <a:srgbClr val="FDFDBB">
            <a:alpha val="40000"/>
          </a:srgbClr>
        </a:solidFill>
        <a:ln w="3175">
          <a:noFill/>
        </a:ln>
      </c:spPr>
      <c:thickness val="0"/>
    </c:sideWall>
    <c:backWall>
      <c:spPr>
        <a:solidFill>
          <a:srgbClr val="FDFDBB">
            <a:alpha val="40000"/>
          </a:srgbClr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FFFF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SE en nive bajo de uso y apropiación de SAC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665"/>
          <c:w val="0.982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66FF33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'Estadisticas por nivel de uso'!$C$66:$C$77</c:f>
              <c:strCache/>
            </c:strRef>
          </c:cat>
          <c:val>
            <c:numRef>
              <c:f>'Estadisticas por nivel de uso'!$D$66:$D$77</c:f>
              <c:numCache/>
            </c:numRef>
          </c:val>
          <c:shape val="cylinder"/>
        </c:ser>
        <c:shape val="cylinder"/>
        <c:axId val="65155761"/>
        <c:axId val="49530938"/>
      </c:bar3DChart>
      <c:catAx>
        <c:axId val="651557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530938"/>
        <c:crosses val="autoZero"/>
        <c:auto val="1"/>
        <c:lblOffset val="100"/>
        <c:tickLblSkip val="1"/>
        <c:noMultiLvlLbl val="0"/>
      </c:catAx>
      <c:valAx>
        <c:axId val="495309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15576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D99694">
            <a:alpha val="40000"/>
          </a:srgbClr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2DCDB">
            <a:alpha val="78000"/>
          </a:srgbClr>
        </a:solidFill>
        <a:ln w="3175">
          <a:noFill/>
        </a:ln>
      </c:spPr>
      <c:thickness val="0"/>
    </c:sideWall>
    <c:backWall>
      <c:spPr>
        <a:solidFill>
          <a:srgbClr val="F2DCDB">
            <a:alpha val="78000"/>
          </a:srgbClr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FF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02975"/>
          <c:w val="0.976"/>
          <c:h val="0.93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66FF33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'PQR Vencidos_nivel_nacional'!$B$6:$M$6</c:f>
              <c:strCache/>
            </c:strRef>
          </c:cat>
          <c:val>
            <c:numRef>
              <c:f>'PQR Vencidos_nivel_nacional'!$B$7:$M$7</c:f>
              <c:numCache/>
            </c:numRef>
          </c:val>
          <c:shape val="cylinder"/>
        </c:ser>
        <c:gapWidth val="75"/>
        <c:shape val="cylinder"/>
        <c:axId val="43125259"/>
        <c:axId val="52583012"/>
      </c:bar3DChart>
      <c:catAx>
        <c:axId val="431252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583012"/>
        <c:crosses val="autoZero"/>
        <c:auto val="1"/>
        <c:lblOffset val="100"/>
        <c:tickLblSkip val="1"/>
        <c:noMultiLvlLbl val="0"/>
      </c:catAx>
      <c:valAx>
        <c:axId val="525830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1252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409575</xdr:colOff>
      <xdr:row>24</xdr:row>
      <xdr:rowOff>38100</xdr:rowOff>
    </xdr:from>
    <xdr:to>
      <xdr:col>23</xdr:col>
      <xdr:colOff>476250</xdr:colOff>
      <xdr:row>33</xdr:row>
      <xdr:rowOff>161925</xdr:rowOff>
    </xdr:to>
    <xdr:graphicFrame>
      <xdr:nvGraphicFramePr>
        <xdr:cNvPr id="1" name="1 Gráfico"/>
        <xdr:cNvGraphicFramePr/>
      </xdr:nvGraphicFramePr>
      <xdr:xfrm>
        <a:off x="19202400" y="7077075"/>
        <a:ext cx="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14</xdr:row>
      <xdr:rowOff>0</xdr:rowOff>
    </xdr:from>
    <xdr:to>
      <xdr:col>12</xdr:col>
      <xdr:colOff>485775</xdr:colOff>
      <xdr:row>29</xdr:row>
      <xdr:rowOff>28575</xdr:rowOff>
    </xdr:to>
    <xdr:graphicFrame>
      <xdr:nvGraphicFramePr>
        <xdr:cNvPr id="2" name="1 Gráfico"/>
        <xdr:cNvGraphicFramePr/>
      </xdr:nvGraphicFramePr>
      <xdr:xfrm>
        <a:off x="4972050" y="4924425"/>
        <a:ext cx="79152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390525</xdr:colOff>
      <xdr:row>31</xdr:row>
      <xdr:rowOff>76200</xdr:rowOff>
    </xdr:from>
    <xdr:to>
      <xdr:col>12</xdr:col>
      <xdr:colOff>504825</xdr:colOff>
      <xdr:row>46</xdr:row>
      <xdr:rowOff>114300</xdr:rowOff>
    </xdr:to>
    <xdr:graphicFrame>
      <xdr:nvGraphicFramePr>
        <xdr:cNvPr id="3" name="1 Gráfico"/>
        <xdr:cNvGraphicFramePr/>
      </xdr:nvGraphicFramePr>
      <xdr:xfrm>
        <a:off x="5000625" y="8458200"/>
        <a:ext cx="7905750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752475</xdr:colOff>
      <xdr:row>32</xdr:row>
      <xdr:rowOff>266700</xdr:rowOff>
    </xdr:from>
    <xdr:to>
      <xdr:col>15</xdr:col>
      <xdr:colOff>457200</xdr:colOff>
      <xdr:row>42</xdr:row>
      <xdr:rowOff>114300</xdr:rowOff>
    </xdr:to>
    <xdr:sp>
      <xdr:nvSpPr>
        <xdr:cNvPr id="4" name="7 CuadroTexto"/>
        <xdr:cNvSpPr txBox="1">
          <a:spLocks noChangeArrowheads="1"/>
        </xdr:cNvSpPr>
      </xdr:nvSpPr>
      <xdr:spPr>
        <a:xfrm>
          <a:off x="13154025" y="8848725"/>
          <a:ext cx="2771775" cy="1952625"/>
        </a:xfrm>
        <a:prstGeom prst="rect">
          <a:avLst/>
        </a:prstGeom>
        <a:solidFill>
          <a:srgbClr val="DBEEF4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encuentra que para el mes de Agosto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respecto al mes anterior disminyo en 18.991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requerimientos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radicados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Para Agosto el promedio en diario de radicación fue de 3.762.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352425</xdr:colOff>
      <xdr:row>48</xdr:row>
      <xdr:rowOff>171450</xdr:rowOff>
    </xdr:from>
    <xdr:to>
      <xdr:col>12</xdr:col>
      <xdr:colOff>581025</xdr:colOff>
      <xdr:row>64</xdr:row>
      <xdr:rowOff>9525</xdr:rowOff>
    </xdr:to>
    <xdr:graphicFrame>
      <xdr:nvGraphicFramePr>
        <xdr:cNvPr id="5" name="1 Gráfico"/>
        <xdr:cNvGraphicFramePr/>
      </xdr:nvGraphicFramePr>
      <xdr:xfrm>
        <a:off x="4962525" y="12011025"/>
        <a:ext cx="8020050" cy="3143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838200</xdr:colOff>
      <xdr:row>49</xdr:row>
      <xdr:rowOff>228600</xdr:rowOff>
    </xdr:from>
    <xdr:to>
      <xdr:col>15</xdr:col>
      <xdr:colOff>457200</xdr:colOff>
      <xdr:row>62</xdr:row>
      <xdr:rowOff>66675</xdr:rowOff>
    </xdr:to>
    <xdr:sp>
      <xdr:nvSpPr>
        <xdr:cNvPr id="6" name="10 CuadroTexto"/>
        <xdr:cNvSpPr txBox="1">
          <a:spLocks noChangeArrowheads="1"/>
        </xdr:cNvSpPr>
      </xdr:nvSpPr>
      <xdr:spPr>
        <a:xfrm>
          <a:off x="13239750" y="12268200"/>
          <a:ext cx="2686050" cy="2562225"/>
        </a:xfrm>
        <a:prstGeom prst="rect">
          <a:avLst/>
        </a:prstGeom>
        <a:solidFill>
          <a:srgbClr val="F2DCDB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Agosto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 observa 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respecto al mes anterior  aumento en 1,1%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el porcentaje de oportunidad de respuesta, lo que indica que las secretariashan aumentado el tiempo de atención y respuesta  a los PQR radicados. </a:t>
          </a:r>
        </a:p>
      </xdr:txBody>
    </xdr:sp>
    <xdr:clientData/>
  </xdr:twoCellAnchor>
  <xdr:twoCellAnchor>
    <xdr:from>
      <xdr:col>12</xdr:col>
      <xdr:colOff>714375</xdr:colOff>
      <xdr:row>15</xdr:row>
      <xdr:rowOff>381000</xdr:rowOff>
    </xdr:from>
    <xdr:to>
      <xdr:col>15</xdr:col>
      <xdr:colOff>352425</xdr:colOff>
      <xdr:row>25</xdr:row>
      <xdr:rowOff>114300</xdr:rowOff>
    </xdr:to>
    <xdr:sp>
      <xdr:nvSpPr>
        <xdr:cNvPr id="7" name="11 CuadroTexto"/>
        <xdr:cNvSpPr txBox="1">
          <a:spLocks noChangeArrowheads="1"/>
        </xdr:cNvSpPr>
      </xdr:nvSpPr>
      <xdr:spPr>
        <a:xfrm>
          <a:off x="13115925" y="5505450"/>
          <a:ext cx="2705100" cy="1838325"/>
        </a:xfrm>
        <a:prstGeom prst="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Agosto se observa que el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 de Secretarías en  nivel alto de uso y apropiación de SAC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respecto al mes anterior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aumento en 1,1% (83/91 SE)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8</xdr:row>
      <xdr:rowOff>200025</xdr:rowOff>
    </xdr:from>
    <xdr:to>
      <xdr:col>15</xdr:col>
      <xdr:colOff>95250</xdr:colOff>
      <xdr:row>26</xdr:row>
      <xdr:rowOff>142875</xdr:rowOff>
    </xdr:to>
    <xdr:graphicFrame>
      <xdr:nvGraphicFramePr>
        <xdr:cNvPr id="1" name="7 Gráfico"/>
        <xdr:cNvGraphicFramePr/>
      </xdr:nvGraphicFramePr>
      <xdr:xfrm>
        <a:off x="228600" y="2286000"/>
        <a:ext cx="120396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266700</xdr:colOff>
      <xdr:row>29</xdr:row>
      <xdr:rowOff>76200</xdr:rowOff>
    </xdr:from>
    <xdr:to>
      <xdr:col>26</xdr:col>
      <xdr:colOff>333375</xdr:colOff>
      <xdr:row>44</xdr:row>
      <xdr:rowOff>152400</xdr:rowOff>
    </xdr:to>
    <xdr:graphicFrame>
      <xdr:nvGraphicFramePr>
        <xdr:cNvPr id="2" name="12 Gráfico"/>
        <xdr:cNvGraphicFramePr/>
      </xdr:nvGraphicFramePr>
      <xdr:xfrm>
        <a:off x="3524250" y="6276975"/>
        <a:ext cx="1127760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228600</xdr:colOff>
      <xdr:row>45</xdr:row>
      <xdr:rowOff>133350</xdr:rowOff>
    </xdr:from>
    <xdr:to>
      <xdr:col>26</xdr:col>
      <xdr:colOff>361950</xdr:colOff>
      <xdr:row>61</xdr:row>
      <xdr:rowOff>76200</xdr:rowOff>
    </xdr:to>
    <xdr:graphicFrame>
      <xdr:nvGraphicFramePr>
        <xdr:cNvPr id="3" name="13 Gráfico"/>
        <xdr:cNvGraphicFramePr/>
      </xdr:nvGraphicFramePr>
      <xdr:xfrm>
        <a:off x="3486150" y="9429750"/>
        <a:ext cx="11344275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180975</xdr:colOff>
      <xdr:row>63</xdr:row>
      <xdr:rowOff>47625</xdr:rowOff>
    </xdr:from>
    <xdr:to>
      <xdr:col>26</xdr:col>
      <xdr:colOff>314325</xdr:colOff>
      <xdr:row>78</xdr:row>
      <xdr:rowOff>161925</xdr:rowOff>
    </xdr:to>
    <xdr:graphicFrame>
      <xdr:nvGraphicFramePr>
        <xdr:cNvPr id="4" name="14 Gráfico"/>
        <xdr:cNvGraphicFramePr/>
      </xdr:nvGraphicFramePr>
      <xdr:xfrm>
        <a:off x="3438525" y="12830175"/>
        <a:ext cx="11344275" cy="3000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628650</xdr:colOff>
      <xdr:row>32</xdr:row>
      <xdr:rowOff>76200</xdr:rowOff>
    </xdr:from>
    <xdr:to>
      <xdr:col>30</xdr:col>
      <xdr:colOff>266700</xdr:colOff>
      <xdr:row>42</xdr:row>
      <xdr:rowOff>190500</xdr:rowOff>
    </xdr:to>
    <xdr:sp>
      <xdr:nvSpPr>
        <xdr:cNvPr id="5" name="15 CuadroTexto"/>
        <xdr:cNvSpPr txBox="1">
          <a:spLocks noChangeArrowheads="1"/>
        </xdr:cNvSpPr>
      </xdr:nvSpPr>
      <xdr:spPr>
        <a:xfrm>
          <a:off x="15097125" y="6867525"/>
          <a:ext cx="2686050" cy="2019300"/>
        </a:xfrm>
        <a:prstGeom prst="rect">
          <a:avLst/>
        </a:prstGeom>
        <a:solidFill>
          <a:srgbClr val="EBF1DE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encuentra para Agosto que el porcentaje de Secretarías en  </a:t>
          </a:r>
          <a:r>
            <a:rPr lang="en-US" cap="none" sz="16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nivel alto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uso y apropiación de SAC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respecto al mes anterior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aumento al 91,21%  (83/91 SE) </a:t>
          </a:r>
        </a:p>
      </xdr:txBody>
    </xdr:sp>
    <xdr:clientData/>
  </xdr:twoCellAnchor>
  <xdr:twoCellAnchor>
    <xdr:from>
      <xdr:col>26</xdr:col>
      <xdr:colOff>609600</xdr:colOff>
      <xdr:row>48</xdr:row>
      <xdr:rowOff>66675</xdr:rowOff>
    </xdr:from>
    <xdr:to>
      <xdr:col>30</xdr:col>
      <xdr:colOff>285750</xdr:colOff>
      <xdr:row>59</xdr:row>
      <xdr:rowOff>0</xdr:rowOff>
    </xdr:to>
    <xdr:sp>
      <xdr:nvSpPr>
        <xdr:cNvPr id="6" name="16 CuadroTexto"/>
        <xdr:cNvSpPr txBox="1">
          <a:spLocks noChangeArrowheads="1"/>
        </xdr:cNvSpPr>
      </xdr:nvSpPr>
      <xdr:spPr>
        <a:xfrm>
          <a:off x="15078075" y="9953625"/>
          <a:ext cx="2724150" cy="2028825"/>
        </a:xfrm>
        <a:prstGeom prst="rect">
          <a:avLst/>
        </a:prstGeom>
        <a:solidFill>
          <a:srgbClr val="FFFEE6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Agosto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 observa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que el  porcentaje de Secretarías en  </a:t>
          </a:r>
          <a:r>
            <a:rPr lang="en-US" cap="none" sz="16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nivel medio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uso y apropiación de SAC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respecto al mes anterior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mantiene con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el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7,69%   (7/91 SE) </a:t>
          </a:r>
        </a:p>
      </xdr:txBody>
    </xdr:sp>
    <xdr:clientData/>
  </xdr:twoCellAnchor>
  <xdr:twoCellAnchor>
    <xdr:from>
      <xdr:col>26</xdr:col>
      <xdr:colOff>561975</xdr:colOff>
      <xdr:row>65</xdr:row>
      <xdr:rowOff>38100</xdr:rowOff>
    </xdr:from>
    <xdr:to>
      <xdr:col>30</xdr:col>
      <xdr:colOff>238125</xdr:colOff>
      <xdr:row>75</xdr:row>
      <xdr:rowOff>161925</xdr:rowOff>
    </xdr:to>
    <xdr:sp>
      <xdr:nvSpPr>
        <xdr:cNvPr id="7" name="17 CuadroTexto"/>
        <xdr:cNvSpPr txBox="1">
          <a:spLocks noChangeArrowheads="1"/>
        </xdr:cNvSpPr>
      </xdr:nvSpPr>
      <xdr:spPr>
        <a:xfrm>
          <a:off x="15030450" y="13220700"/>
          <a:ext cx="2724150" cy="2028825"/>
        </a:xfrm>
        <a:prstGeom prst="rect">
          <a:avLst/>
        </a:prstGeom>
        <a:solidFill>
          <a:srgbClr val="F2DCDB"/>
        </a:solidFill>
        <a:ln w="25400" cmpd="sng">
          <a:solidFill>
            <a:srgbClr val="D9969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encuentra para Agosto que  porcentaje de Secretarías en  </a:t>
          </a:r>
          <a:r>
            <a:rPr lang="en-US" cap="none" sz="16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nivel bajo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uso y apropiación de SAC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respecto al mes anterior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disminuyo en 1 secretaría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el 1,10%  (1/91 SE)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8</xdr:row>
      <xdr:rowOff>9525</xdr:rowOff>
    </xdr:from>
    <xdr:to>
      <xdr:col>11</xdr:col>
      <xdr:colOff>723900</xdr:colOff>
      <xdr:row>24</xdr:row>
      <xdr:rowOff>123825</xdr:rowOff>
    </xdr:to>
    <xdr:graphicFrame>
      <xdr:nvGraphicFramePr>
        <xdr:cNvPr id="1" name="1 Gráfico"/>
        <xdr:cNvGraphicFramePr/>
      </xdr:nvGraphicFramePr>
      <xdr:xfrm>
        <a:off x="438150" y="1562100"/>
        <a:ext cx="82296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104775</xdr:colOff>
      <xdr:row>8</xdr:row>
      <xdr:rowOff>152400</xdr:rowOff>
    </xdr:from>
    <xdr:to>
      <xdr:col>16</xdr:col>
      <xdr:colOff>314325</xdr:colOff>
      <xdr:row>23</xdr:row>
      <xdr:rowOff>142875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8810625" y="1704975"/>
          <a:ext cx="3257550" cy="2847975"/>
        </a:xfrm>
        <a:prstGeom prst="rect">
          <a:avLst/>
        </a:prstGeom>
        <a:solidFill>
          <a:srgbClr val="DBEEF4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observa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 Agosto que el número de requerientos vencidos a nivel nacional disminuyo en 2.048 versus el mes anterior, sin embargo comparando Agosto con Enero ha disminuido el número de requerimientos vencidos en 13.654.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 anterior refleja el esfuerzo de las secretarías por mantener este indicador en cero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7</xdr:row>
      <xdr:rowOff>161925</xdr:rowOff>
    </xdr:from>
    <xdr:to>
      <xdr:col>11</xdr:col>
      <xdr:colOff>609600</xdr:colOff>
      <xdr:row>24</xdr:row>
      <xdr:rowOff>47625</xdr:rowOff>
    </xdr:to>
    <xdr:graphicFrame>
      <xdr:nvGraphicFramePr>
        <xdr:cNvPr id="1" name="2 Gráfico"/>
        <xdr:cNvGraphicFramePr/>
      </xdr:nvGraphicFramePr>
      <xdr:xfrm>
        <a:off x="447675" y="1514475"/>
        <a:ext cx="81057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9</xdr:row>
      <xdr:rowOff>66675</xdr:rowOff>
    </xdr:from>
    <xdr:to>
      <xdr:col>15</xdr:col>
      <xdr:colOff>485775</xdr:colOff>
      <xdr:row>22</xdr:row>
      <xdr:rowOff>123825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763000" y="1800225"/>
          <a:ext cx="2714625" cy="2533650"/>
        </a:xfrm>
        <a:prstGeom prst="rect">
          <a:avLst/>
        </a:prstGeom>
        <a:solidFill>
          <a:srgbClr val="FDEADA"/>
        </a:solidFill>
        <a:ln w="25400" cmpd="sng">
          <a:solidFill>
            <a:srgbClr val="FAC09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encuentra para Agosto el número de requerimientos radicados vía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web disminuyo en 380 con respecto al mes anterior. Sin embargo al comparar agosto con enero han aumentado los requerimientos web en 2.123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40</xdr:row>
      <xdr:rowOff>47625</xdr:rowOff>
    </xdr:from>
    <xdr:to>
      <xdr:col>16</xdr:col>
      <xdr:colOff>314325</xdr:colOff>
      <xdr:row>64</xdr:row>
      <xdr:rowOff>95250</xdr:rowOff>
    </xdr:to>
    <xdr:graphicFrame>
      <xdr:nvGraphicFramePr>
        <xdr:cNvPr id="1" name="1 Gráfico"/>
        <xdr:cNvGraphicFramePr/>
      </xdr:nvGraphicFramePr>
      <xdr:xfrm>
        <a:off x="6629400" y="9448800"/>
        <a:ext cx="10715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409575</xdr:colOff>
      <xdr:row>25</xdr:row>
      <xdr:rowOff>38100</xdr:rowOff>
    </xdr:from>
    <xdr:to>
      <xdr:col>49</xdr:col>
      <xdr:colOff>476250</xdr:colOff>
      <xdr:row>39</xdr:row>
      <xdr:rowOff>161925</xdr:rowOff>
    </xdr:to>
    <xdr:graphicFrame>
      <xdr:nvGraphicFramePr>
        <xdr:cNvPr id="2" name="1 Gráfico"/>
        <xdr:cNvGraphicFramePr/>
      </xdr:nvGraphicFramePr>
      <xdr:xfrm>
        <a:off x="20278725" y="6562725"/>
        <a:ext cx="52006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447675</xdr:colOff>
      <xdr:row>14</xdr:row>
      <xdr:rowOff>114300</xdr:rowOff>
    </xdr:from>
    <xdr:to>
      <xdr:col>16</xdr:col>
      <xdr:colOff>304800</xdr:colOff>
      <xdr:row>38</xdr:row>
      <xdr:rowOff>104775</xdr:rowOff>
    </xdr:to>
    <xdr:graphicFrame>
      <xdr:nvGraphicFramePr>
        <xdr:cNvPr id="3" name="1 Gráfico"/>
        <xdr:cNvGraphicFramePr/>
      </xdr:nvGraphicFramePr>
      <xdr:xfrm>
        <a:off x="6619875" y="4467225"/>
        <a:ext cx="10715625" cy="4657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742950</xdr:colOff>
      <xdr:row>66</xdr:row>
      <xdr:rowOff>114300</xdr:rowOff>
    </xdr:from>
    <xdr:to>
      <xdr:col>19</xdr:col>
      <xdr:colOff>485775</xdr:colOff>
      <xdr:row>90</xdr:row>
      <xdr:rowOff>161925</xdr:rowOff>
    </xdr:to>
    <xdr:graphicFrame>
      <xdr:nvGraphicFramePr>
        <xdr:cNvPr id="4" name="1 Gráfico"/>
        <xdr:cNvGraphicFramePr/>
      </xdr:nvGraphicFramePr>
      <xdr:xfrm>
        <a:off x="7905750" y="14487525"/>
        <a:ext cx="12449175" cy="4619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7"/>
  <sheetViews>
    <sheetView showGridLines="0" tabSelected="1" zoomScale="115" zoomScaleNormal="115" zoomScalePageLayoutView="0" workbookViewId="0" topLeftCell="A1">
      <selection activeCell="N7" sqref="N7"/>
    </sheetView>
  </sheetViews>
  <sheetFormatPr defaultColWidth="11.421875" defaultRowHeight="15"/>
  <cols>
    <col min="1" max="1" width="7.28125" style="0" customWidth="1"/>
    <col min="3" max="3" width="4.7109375" style="83" customWidth="1"/>
    <col min="4" max="4" width="4.00390625" style="83" bestFit="1" customWidth="1"/>
    <col min="5" max="5" width="4.00390625" style="32" customWidth="1"/>
    <col min="6" max="6" width="4.7109375" style="0" bestFit="1" customWidth="1"/>
    <col min="7" max="7" width="18.421875" style="42" bestFit="1" customWidth="1"/>
    <col min="8" max="8" width="13.140625" style="0" customWidth="1"/>
    <col min="9" max="9" width="14.421875" style="0" customWidth="1"/>
    <col min="10" max="10" width="15.140625" style="0" customWidth="1"/>
    <col min="12" max="12" width="5.28125" style="0" customWidth="1"/>
  </cols>
  <sheetData>
    <row r="1" spans="3:5" ht="9.75" customHeight="1" thickBot="1">
      <c r="C1" s="42"/>
      <c r="D1" s="42"/>
      <c r="E1"/>
    </row>
    <row r="2" spans="2:12" ht="32.25" customHeight="1">
      <c r="B2" s="249" t="s">
        <v>130</v>
      </c>
      <c r="C2" s="250"/>
      <c r="D2" s="250"/>
      <c r="E2" s="251"/>
      <c r="F2" s="251"/>
      <c r="G2" s="460"/>
      <c r="H2" s="252"/>
      <c r="I2" s="252"/>
      <c r="J2" s="252"/>
      <c r="K2" s="253"/>
      <c r="L2" s="30"/>
    </row>
    <row r="3" spans="2:12" ht="15.75" customHeight="1" thickBot="1">
      <c r="B3" s="254" t="s">
        <v>215</v>
      </c>
      <c r="C3" s="255"/>
      <c r="D3" s="255"/>
      <c r="E3" s="256"/>
      <c r="F3" s="256"/>
      <c r="G3" s="461"/>
      <c r="H3" s="257"/>
      <c r="I3" s="257"/>
      <c r="J3" s="475" t="s">
        <v>212</v>
      </c>
      <c r="K3" s="476"/>
      <c r="L3" s="31"/>
    </row>
    <row r="4" spans="3:5" ht="6.75" customHeight="1">
      <c r="C4" s="42"/>
      <c r="D4" s="42"/>
      <c r="E4"/>
    </row>
    <row r="5" spans="3:7" ht="8.25" customHeight="1" thickBot="1">
      <c r="C5" s="42"/>
      <c r="D5" s="42"/>
      <c r="E5"/>
      <c r="G5" s="462"/>
    </row>
    <row r="6" spans="2:11" ht="64.5" customHeight="1" thickBot="1">
      <c r="B6" s="477" t="s">
        <v>213</v>
      </c>
      <c r="C6" s="362" t="s">
        <v>198</v>
      </c>
      <c r="D6" s="443" t="s">
        <v>201</v>
      </c>
      <c r="E6" s="423" t="s">
        <v>134</v>
      </c>
      <c r="F6" s="422" t="s">
        <v>210</v>
      </c>
      <c r="G6" s="421" t="s">
        <v>131</v>
      </c>
      <c r="H6" s="421" t="s">
        <v>55</v>
      </c>
      <c r="I6" s="421" t="s">
        <v>75</v>
      </c>
      <c r="J6" s="421" t="s">
        <v>5</v>
      </c>
      <c r="K6" s="420" t="s">
        <v>21</v>
      </c>
    </row>
    <row r="7" spans="2:11" ht="15" customHeight="1">
      <c r="B7" s="478"/>
      <c r="C7" s="444">
        <v>1</v>
      </c>
      <c r="D7" s="445">
        <v>1</v>
      </c>
      <c r="E7" s="483" t="s">
        <v>57</v>
      </c>
      <c r="F7" s="448">
        <v>1</v>
      </c>
      <c r="G7" s="449" t="s">
        <v>13</v>
      </c>
      <c r="H7" s="449">
        <v>700</v>
      </c>
      <c r="I7" s="449">
        <v>2129</v>
      </c>
      <c r="J7" s="450">
        <v>1</v>
      </c>
      <c r="K7" s="451">
        <v>1</v>
      </c>
    </row>
    <row r="8" spans="2:11" ht="15.75">
      <c r="B8" s="478"/>
      <c r="C8" s="446">
        <v>1</v>
      </c>
      <c r="D8" s="447">
        <v>1</v>
      </c>
      <c r="E8" s="484"/>
      <c r="F8" s="452">
        <v>1</v>
      </c>
      <c r="G8" s="453" t="s">
        <v>0</v>
      </c>
      <c r="H8" s="453">
        <v>700</v>
      </c>
      <c r="I8" s="453">
        <v>2108</v>
      </c>
      <c r="J8" s="454">
        <v>1</v>
      </c>
      <c r="K8" s="455">
        <v>1</v>
      </c>
    </row>
    <row r="9" spans="2:11" ht="15.75">
      <c r="B9" s="478"/>
      <c r="C9" s="446">
        <v>1</v>
      </c>
      <c r="D9" s="447">
        <v>1</v>
      </c>
      <c r="E9" s="484"/>
      <c r="F9" s="452">
        <v>1</v>
      </c>
      <c r="G9" s="453" t="s">
        <v>26</v>
      </c>
      <c r="H9" s="453">
        <v>700</v>
      </c>
      <c r="I9" s="453">
        <v>1673</v>
      </c>
      <c r="J9" s="454">
        <v>1</v>
      </c>
      <c r="K9" s="455">
        <v>1</v>
      </c>
    </row>
    <row r="10" spans="2:11" ht="15.75">
      <c r="B10" s="478"/>
      <c r="C10" s="446">
        <v>1</v>
      </c>
      <c r="D10" s="447">
        <v>1</v>
      </c>
      <c r="E10" s="484"/>
      <c r="F10" s="452">
        <v>1</v>
      </c>
      <c r="G10" s="453" t="s">
        <v>37</v>
      </c>
      <c r="H10" s="453">
        <v>700</v>
      </c>
      <c r="I10" s="453">
        <v>1100</v>
      </c>
      <c r="J10" s="454">
        <v>1</v>
      </c>
      <c r="K10" s="455">
        <v>1</v>
      </c>
    </row>
    <row r="11" spans="2:11" ht="15.75">
      <c r="B11" s="478"/>
      <c r="C11" s="446">
        <v>1</v>
      </c>
      <c r="D11" s="447">
        <v>1</v>
      </c>
      <c r="E11" s="484"/>
      <c r="F11" s="452">
        <v>1</v>
      </c>
      <c r="G11" s="453" t="s">
        <v>112</v>
      </c>
      <c r="H11" s="453">
        <v>400</v>
      </c>
      <c r="I11" s="453">
        <v>1247</v>
      </c>
      <c r="J11" s="454">
        <v>1</v>
      </c>
      <c r="K11" s="455">
        <v>1</v>
      </c>
    </row>
    <row r="12" spans="2:11" ht="15.75">
      <c r="B12" s="478"/>
      <c r="C12" s="446">
        <v>14</v>
      </c>
      <c r="D12" s="447">
        <v>1</v>
      </c>
      <c r="E12" s="484"/>
      <c r="F12" s="452">
        <v>1</v>
      </c>
      <c r="G12" s="453" t="s">
        <v>1</v>
      </c>
      <c r="H12" s="453">
        <v>400</v>
      </c>
      <c r="I12" s="453">
        <v>898</v>
      </c>
      <c r="J12" s="454">
        <v>1</v>
      </c>
      <c r="K12" s="455">
        <v>1</v>
      </c>
    </row>
    <row r="13" spans="2:11" ht="15.75">
      <c r="B13" s="478"/>
      <c r="C13" s="446">
        <v>1</v>
      </c>
      <c r="D13" s="447">
        <v>9</v>
      </c>
      <c r="E13" s="484"/>
      <c r="F13" s="452">
        <v>1</v>
      </c>
      <c r="G13" s="453" t="s">
        <v>76</v>
      </c>
      <c r="H13" s="453">
        <v>400</v>
      </c>
      <c r="I13" s="453">
        <v>688</v>
      </c>
      <c r="J13" s="454">
        <v>1</v>
      </c>
      <c r="K13" s="455">
        <v>1</v>
      </c>
    </row>
    <row r="14" spans="2:11" ht="15.75">
      <c r="B14" s="478"/>
      <c r="C14" s="446">
        <v>1</v>
      </c>
      <c r="D14" s="447">
        <v>1</v>
      </c>
      <c r="E14" s="484"/>
      <c r="F14" s="452">
        <v>1</v>
      </c>
      <c r="G14" s="453" t="s">
        <v>16</v>
      </c>
      <c r="H14" s="453">
        <v>400</v>
      </c>
      <c r="I14" s="453">
        <v>687</v>
      </c>
      <c r="J14" s="454">
        <v>1</v>
      </c>
      <c r="K14" s="455">
        <v>1</v>
      </c>
    </row>
    <row r="15" spans="2:11" ht="15.75">
      <c r="B15" s="478"/>
      <c r="C15" s="446">
        <v>1</v>
      </c>
      <c r="D15" s="447">
        <v>1</v>
      </c>
      <c r="E15" s="484"/>
      <c r="F15" s="452">
        <v>1</v>
      </c>
      <c r="G15" s="453" t="s">
        <v>118</v>
      </c>
      <c r="H15" s="453">
        <v>400</v>
      </c>
      <c r="I15" s="453">
        <v>674</v>
      </c>
      <c r="J15" s="454">
        <v>1</v>
      </c>
      <c r="K15" s="455">
        <v>1</v>
      </c>
    </row>
    <row r="16" spans="2:11" ht="15.75">
      <c r="B16" s="478"/>
      <c r="C16" s="446">
        <v>1</v>
      </c>
      <c r="D16" s="447">
        <v>1</v>
      </c>
      <c r="E16" s="484"/>
      <c r="F16" s="452">
        <v>1</v>
      </c>
      <c r="G16" s="453" t="s">
        <v>51</v>
      </c>
      <c r="H16" s="453">
        <v>400</v>
      </c>
      <c r="I16" s="453">
        <v>622</v>
      </c>
      <c r="J16" s="454">
        <v>1</v>
      </c>
      <c r="K16" s="455">
        <v>1</v>
      </c>
    </row>
    <row r="17" spans="2:11" ht="15.75">
      <c r="B17" s="478"/>
      <c r="C17" s="446">
        <v>1</v>
      </c>
      <c r="D17" s="447">
        <v>1</v>
      </c>
      <c r="E17" s="484"/>
      <c r="F17" s="452">
        <v>1</v>
      </c>
      <c r="G17" s="453" t="s">
        <v>24</v>
      </c>
      <c r="H17" s="453">
        <v>400</v>
      </c>
      <c r="I17" s="453">
        <v>609</v>
      </c>
      <c r="J17" s="454">
        <v>1</v>
      </c>
      <c r="K17" s="455">
        <v>1</v>
      </c>
    </row>
    <row r="18" spans="2:11" ht="15.75">
      <c r="B18" s="478"/>
      <c r="C18" s="446">
        <v>6</v>
      </c>
      <c r="D18" s="447">
        <v>1</v>
      </c>
      <c r="E18" s="484"/>
      <c r="F18" s="452">
        <v>1</v>
      </c>
      <c r="G18" s="453" t="s">
        <v>50</v>
      </c>
      <c r="H18" s="453">
        <v>400</v>
      </c>
      <c r="I18" s="453">
        <v>578</v>
      </c>
      <c r="J18" s="454">
        <v>1</v>
      </c>
      <c r="K18" s="455">
        <v>1</v>
      </c>
    </row>
    <row r="19" spans="2:11" ht="15.75">
      <c r="B19" s="478"/>
      <c r="C19" s="446">
        <v>1</v>
      </c>
      <c r="D19" s="447">
        <v>1</v>
      </c>
      <c r="E19" s="484"/>
      <c r="F19" s="452">
        <v>1</v>
      </c>
      <c r="G19" s="453" t="s">
        <v>120</v>
      </c>
      <c r="H19" s="453">
        <v>400</v>
      </c>
      <c r="I19" s="453">
        <v>521</v>
      </c>
      <c r="J19" s="454">
        <v>1</v>
      </c>
      <c r="K19" s="455">
        <v>1</v>
      </c>
    </row>
    <row r="20" spans="2:11" ht="15.75">
      <c r="B20" s="478"/>
      <c r="C20" s="446">
        <v>1</v>
      </c>
      <c r="D20" s="447">
        <v>1</v>
      </c>
      <c r="E20" s="484"/>
      <c r="F20" s="452">
        <v>1</v>
      </c>
      <c r="G20" s="453" t="s">
        <v>48</v>
      </c>
      <c r="H20" s="453">
        <v>400</v>
      </c>
      <c r="I20" s="453">
        <v>434</v>
      </c>
      <c r="J20" s="454">
        <v>1</v>
      </c>
      <c r="K20" s="455">
        <v>1</v>
      </c>
    </row>
    <row r="21" spans="2:11" ht="15.75">
      <c r="B21" s="478"/>
      <c r="C21" s="446">
        <v>1</v>
      </c>
      <c r="D21" s="447">
        <v>1</v>
      </c>
      <c r="E21" s="484"/>
      <c r="F21" s="452">
        <v>2</v>
      </c>
      <c r="G21" s="453" t="s">
        <v>189</v>
      </c>
      <c r="H21" s="453">
        <v>700</v>
      </c>
      <c r="I21" s="453">
        <v>1178</v>
      </c>
      <c r="J21" s="454">
        <v>0.9993</v>
      </c>
      <c r="K21" s="455">
        <v>0.9996499999999999</v>
      </c>
    </row>
    <row r="22" spans="2:11" ht="15.75">
      <c r="B22" s="478"/>
      <c r="C22" s="446">
        <v>3</v>
      </c>
      <c r="D22" s="447">
        <v>2</v>
      </c>
      <c r="E22" s="484"/>
      <c r="F22" s="452">
        <v>3</v>
      </c>
      <c r="G22" s="453" t="s">
        <v>77</v>
      </c>
      <c r="H22" s="453">
        <v>700</v>
      </c>
      <c r="I22" s="453">
        <v>2474</v>
      </c>
      <c r="J22" s="454">
        <v>0.9992</v>
      </c>
      <c r="K22" s="455">
        <v>0.9996</v>
      </c>
    </row>
    <row r="23" spans="2:11" ht="15.75">
      <c r="B23" s="478"/>
      <c r="C23" s="446">
        <v>36</v>
      </c>
      <c r="D23" s="447">
        <v>18</v>
      </c>
      <c r="E23" s="484"/>
      <c r="F23" s="452">
        <v>4</v>
      </c>
      <c r="G23" s="453" t="s">
        <v>78</v>
      </c>
      <c r="H23" s="453">
        <v>700</v>
      </c>
      <c r="I23" s="453">
        <v>1494</v>
      </c>
      <c r="J23" s="454">
        <v>0.9992</v>
      </c>
      <c r="K23" s="455">
        <v>0.9996</v>
      </c>
    </row>
    <row r="24" spans="2:11" ht="15.75">
      <c r="B24" s="478"/>
      <c r="C24" s="446">
        <v>9</v>
      </c>
      <c r="D24" s="447">
        <v>4</v>
      </c>
      <c r="E24" s="484"/>
      <c r="F24" s="452">
        <v>5</v>
      </c>
      <c r="G24" s="453" t="s">
        <v>81</v>
      </c>
      <c r="H24" s="453">
        <v>400</v>
      </c>
      <c r="I24" s="453">
        <v>867</v>
      </c>
      <c r="J24" s="454">
        <v>0.9989</v>
      </c>
      <c r="K24" s="455">
        <v>0.99945</v>
      </c>
    </row>
    <row r="25" spans="2:11" ht="15.75">
      <c r="B25" s="478"/>
      <c r="C25" s="446">
        <v>5</v>
      </c>
      <c r="D25" s="447">
        <v>11</v>
      </c>
      <c r="E25" s="484"/>
      <c r="F25" s="452">
        <v>6</v>
      </c>
      <c r="G25" s="453" t="s">
        <v>188</v>
      </c>
      <c r="H25" s="453">
        <v>400</v>
      </c>
      <c r="I25" s="453">
        <v>796</v>
      </c>
      <c r="J25" s="454">
        <v>0.9987</v>
      </c>
      <c r="K25" s="455">
        <v>0.99935</v>
      </c>
    </row>
    <row r="26" spans="2:11" ht="15.75">
      <c r="B26" s="478"/>
      <c r="C26" s="446">
        <v>18</v>
      </c>
      <c r="D26" s="447">
        <v>1</v>
      </c>
      <c r="E26" s="484"/>
      <c r="F26" s="452">
        <v>7</v>
      </c>
      <c r="G26" s="453" t="s">
        <v>17</v>
      </c>
      <c r="H26" s="453">
        <v>400</v>
      </c>
      <c r="I26" s="453">
        <v>520</v>
      </c>
      <c r="J26" s="454">
        <v>0.9983</v>
      </c>
      <c r="K26" s="455">
        <v>0.99915</v>
      </c>
    </row>
    <row r="27" spans="2:11" ht="15.75">
      <c r="B27" s="478"/>
      <c r="C27" s="446">
        <v>1</v>
      </c>
      <c r="D27" s="447">
        <v>13</v>
      </c>
      <c r="E27" s="484"/>
      <c r="F27" s="452">
        <v>8</v>
      </c>
      <c r="G27" s="453" t="s">
        <v>54</v>
      </c>
      <c r="H27" s="453">
        <v>400</v>
      </c>
      <c r="I27" s="453">
        <v>635</v>
      </c>
      <c r="J27" s="454">
        <v>1</v>
      </c>
      <c r="K27" s="455">
        <v>0.9991452991452991</v>
      </c>
    </row>
    <row r="28" spans="2:11" ht="15.75">
      <c r="B28" s="478"/>
      <c r="C28" s="446">
        <v>1</v>
      </c>
      <c r="D28" s="447">
        <v>1</v>
      </c>
      <c r="E28" s="484"/>
      <c r="F28" s="452">
        <v>9</v>
      </c>
      <c r="G28" s="453" t="s">
        <v>113</v>
      </c>
      <c r="H28" s="453">
        <v>400</v>
      </c>
      <c r="I28" s="453">
        <v>589</v>
      </c>
      <c r="J28" s="454">
        <v>0.9981</v>
      </c>
      <c r="K28" s="455">
        <v>0.99905</v>
      </c>
    </row>
    <row r="29" spans="2:11" ht="15.75">
      <c r="B29" s="478"/>
      <c r="C29" s="446">
        <v>15</v>
      </c>
      <c r="D29" s="447">
        <v>10</v>
      </c>
      <c r="E29" s="484"/>
      <c r="F29" s="452">
        <v>10</v>
      </c>
      <c r="G29" s="453" t="s">
        <v>39</v>
      </c>
      <c r="H29" s="453">
        <v>700</v>
      </c>
      <c r="I29" s="453">
        <v>1535</v>
      </c>
      <c r="J29" s="454">
        <v>0.9969</v>
      </c>
      <c r="K29" s="455">
        <v>0.9984500000000001</v>
      </c>
    </row>
    <row r="30" spans="2:11" ht="15.75">
      <c r="B30" s="478"/>
      <c r="C30" s="446">
        <v>17</v>
      </c>
      <c r="D30" s="447">
        <v>15</v>
      </c>
      <c r="E30" s="484"/>
      <c r="F30" s="452">
        <v>11</v>
      </c>
      <c r="G30" s="453" t="s">
        <v>47</v>
      </c>
      <c r="H30" s="453">
        <v>400</v>
      </c>
      <c r="I30" s="453">
        <v>548</v>
      </c>
      <c r="J30" s="454">
        <v>0.9966</v>
      </c>
      <c r="K30" s="455">
        <v>0.9983</v>
      </c>
    </row>
    <row r="31" spans="2:11" ht="15.75">
      <c r="B31" s="478"/>
      <c r="C31" s="446">
        <v>31</v>
      </c>
      <c r="D31" s="447">
        <v>40</v>
      </c>
      <c r="E31" s="484"/>
      <c r="F31" s="452">
        <v>12</v>
      </c>
      <c r="G31" s="453" t="s">
        <v>191</v>
      </c>
      <c r="H31" s="453">
        <v>400</v>
      </c>
      <c r="I31" s="453">
        <v>527</v>
      </c>
      <c r="J31" s="454">
        <v>0.9962</v>
      </c>
      <c r="K31" s="455">
        <v>0.9981</v>
      </c>
    </row>
    <row r="32" spans="2:11" ht="15.75">
      <c r="B32" s="478"/>
      <c r="C32" s="446">
        <v>20</v>
      </c>
      <c r="D32" s="447">
        <v>7</v>
      </c>
      <c r="E32" s="484"/>
      <c r="F32" s="452">
        <v>13</v>
      </c>
      <c r="G32" s="453" t="s">
        <v>116</v>
      </c>
      <c r="H32" s="453">
        <v>400</v>
      </c>
      <c r="I32" s="453">
        <v>627</v>
      </c>
      <c r="J32" s="454">
        <v>0.9944</v>
      </c>
      <c r="K32" s="455">
        <v>0.9972</v>
      </c>
    </row>
    <row r="33" spans="2:11" ht="15.75">
      <c r="B33" s="478"/>
      <c r="C33" s="446">
        <v>8</v>
      </c>
      <c r="D33" s="447">
        <v>3</v>
      </c>
      <c r="E33" s="484"/>
      <c r="F33" s="452">
        <v>14</v>
      </c>
      <c r="G33" s="453" t="s">
        <v>115</v>
      </c>
      <c r="H33" s="453">
        <v>400</v>
      </c>
      <c r="I33" s="453">
        <v>494</v>
      </c>
      <c r="J33" s="454">
        <v>0.9941</v>
      </c>
      <c r="K33" s="455">
        <v>0.99705</v>
      </c>
    </row>
    <row r="34" spans="2:11" ht="15.75">
      <c r="B34" s="478"/>
      <c r="C34" s="446">
        <v>11</v>
      </c>
      <c r="D34" s="447">
        <v>8</v>
      </c>
      <c r="E34" s="484"/>
      <c r="F34" s="452">
        <v>15</v>
      </c>
      <c r="G34" s="453" t="s">
        <v>36</v>
      </c>
      <c r="H34" s="453">
        <v>400</v>
      </c>
      <c r="I34" s="453">
        <v>728</v>
      </c>
      <c r="J34" s="454">
        <v>0.994</v>
      </c>
      <c r="K34" s="455">
        <v>0.997</v>
      </c>
    </row>
    <row r="35" spans="2:11" ht="15.75">
      <c r="B35" s="478"/>
      <c r="C35" s="446">
        <v>12</v>
      </c>
      <c r="D35" s="447">
        <v>1</v>
      </c>
      <c r="E35" s="484"/>
      <c r="F35" s="452">
        <v>16</v>
      </c>
      <c r="G35" s="453" t="s">
        <v>33</v>
      </c>
      <c r="H35" s="453">
        <v>400</v>
      </c>
      <c r="I35" s="453">
        <v>665</v>
      </c>
      <c r="J35" s="454">
        <v>0.9903</v>
      </c>
      <c r="K35" s="455">
        <v>0.99515</v>
      </c>
    </row>
    <row r="36" spans="2:11" ht="15.75">
      <c r="B36" s="478"/>
      <c r="C36" s="446">
        <v>34</v>
      </c>
      <c r="D36" s="447">
        <v>21</v>
      </c>
      <c r="E36" s="484"/>
      <c r="F36" s="452">
        <v>17</v>
      </c>
      <c r="G36" s="453" t="s">
        <v>114</v>
      </c>
      <c r="H36" s="453">
        <v>400</v>
      </c>
      <c r="I36" s="453">
        <v>400</v>
      </c>
      <c r="J36" s="454">
        <v>0.9874</v>
      </c>
      <c r="K36" s="455">
        <v>0.9937</v>
      </c>
    </row>
    <row r="37" spans="2:11" ht="15.75">
      <c r="B37" s="478"/>
      <c r="C37" s="446">
        <v>7</v>
      </c>
      <c r="D37" s="447">
        <v>12</v>
      </c>
      <c r="E37" s="484"/>
      <c r="F37" s="452">
        <v>18</v>
      </c>
      <c r="G37" s="453" t="s">
        <v>14</v>
      </c>
      <c r="H37" s="453">
        <v>700</v>
      </c>
      <c r="I37" s="453">
        <v>1782</v>
      </c>
      <c r="J37" s="454">
        <v>0.9862</v>
      </c>
      <c r="K37" s="455">
        <v>0.9931</v>
      </c>
    </row>
    <row r="38" spans="2:11" ht="15.75">
      <c r="B38" s="478"/>
      <c r="C38" s="446">
        <v>35</v>
      </c>
      <c r="D38" s="447">
        <v>22</v>
      </c>
      <c r="E38" s="484"/>
      <c r="F38" s="452">
        <v>19</v>
      </c>
      <c r="G38" s="453" t="s">
        <v>3</v>
      </c>
      <c r="H38" s="453">
        <v>400</v>
      </c>
      <c r="I38" s="453">
        <v>469</v>
      </c>
      <c r="J38" s="454">
        <v>0.9843</v>
      </c>
      <c r="K38" s="455">
        <v>0.99215</v>
      </c>
    </row>
    <row r="39" spans="2:11" ht="15.75">
      <c r="B39" s="478"/>
      <c r="C39" s="446">
        <v>10</v>
      </c>
      <c r="D39" s="447">
        <v>16</v>
      </c>
      <c r="E39" s="484"/>
      <c r="F39" s="452">
        <v>20</v>
      </c>
      <c r="G39" s="453" t="s">
        <v>125</v>
      </c>
      <c r="H39" s="453">
        <v>400</v>
      </c>
      <c r="I39" s="453">
        <v>570</v>
      </c>
      <c r="J39" s="454">
        <v>0.9905</v>
      </c>
      <c r="K39" s="455">
        <v>0.9918253424657535</v>
      </c>
    </row>
    <row r="40" spans="2:11" ht="15.75">
      <c r="B40" s="478"/>
      <c r="C40" s="446">
        <v>25</v>
      </c>
      <c r="D40" s="447">
        <v>27</v>
      </c>
      <c r="E40" s="484"/>
      <c r="F40" s="452">
        <v>21</v>
      </c>
      <c r="G40" s="453" t="s">
        <v>6</v>
      </c>
      <c r="H40" s="453">
        <v>700</v>
      </c>
      <c r="I40" s="453">
        <v>2513</v>
      </c>
      <c r="J40" s="454">
        <v>0.9824</v>
      </c>
      <c r="K40" s="455">
        <v>0.9912000000000001</v>
      </c>
    </row>
    <row r="41" spans="2:11" ht="15.75">
      <c r="B41" s="478"/>
      <c r="C41" s="446">
        <v>22</v>
      </c>
      <c r="D41" s="447">
        <v>26</v>
      </c>
      <c r="E41" s="484"/>
      <c r="F41" s="452">
        <v>22</v>
      </c>
      <c r="G41" s="453" t="s">
        <v>52</v>
      </c>
      <c r="H41" s="453">
        <v>400</v>
      </c>
      <c r="I41" s="453">
        <v>508</v>
      </c>
      <c r="J41" s="454">
        <v>0.9819</v>
      </c>
      <c r="K41" s="455">
        <v>0.99095</v>
      </c>
    </row>
    <row r="42" spans="2:11" ht="15.75">
      <c r="B42" s="478"/>
      <c r="C42" s="446">
        <v>26</v>
      </c>
      <c r="D42" s="447">
        <v>24</v>
      </c>
      <c r="E42" s="484"/>
      <c r="F42" s="452">
        <v>23</v>
      </c>
      <c r="G42" s="453" t="s">
        <v>117</v>
      </c>
      <c r="H42" s="453">
        <v>400</v>
      </c>
      <c r="I42" s="453">
        <v>536</v>
      </c>
      <c r="J42" s="454">
        <v>0.9774</v>
      </c>
      <c r="K42" s="455">
        <v>0.9887</v>
      </c>
    </row>
    <row r="43" spans="2:11" ht="15.75">
      <c r="B43" s="478"/>
      <c r="C43" s="446">
        <v>19</v>
      </c>
      <c r="D43" s="447">
        <v>6</v>
      </c>
      <c r="E43" s="484"/>
      <c r="F43" s="452">
        <v>24</v>
      </c>
      <c r="G43" s="453" t="s">
        <v>22</v>
      </c>
      <c r="H43" s="453">
        <v>400</v>
      </c>
      <c r="I43" s="453">
        <v>494</v>
      </c>
      <c r="J43" s="454">
        <v>0.9735</v>
      </c>
      <c r="K43" s="455">
        <v>0.98675</v>
      </c>
    </row>
    <row r="44" spans="2:11" ht="15.75">
      <c r="B44" s="478"/>
      <c r="C44" s="446">
        <v>24</v>
      </c>
      <c r="D44" s="447">
        <v>19</v>
      </c>
      <c r="E44" s="484"/>
      <c r="F44" s="452">
        <v>25</v>
      </c>
      <c r="G44" s="453" t="s">
        <v>18</v>
      </c>
      <c r="H44" s="453">
        <v>700</v>
      </c>
      <c r="I44" s="453">
        <v>1392</v>
      </c>
      <c r="J44" s="454">
        <v>0.9764</v>
      </c>
      <c r="K44" s="455">
        <v>0.9861310344827586</v>
      </c>
    </row>
    <row r="45" spans="2:11" ht="15.75">
      <c r="B45" s="478"/>
      <c r="C45" s="446">
        <v>32</v>
      </c>
      <c r="D45" s="447">
        <v>28</v>
      </c>
      <c r="E45" s="484"/>
      <c r="F45" s="452">
        <v>26</v>
      </c>
      <c r="G45" s="453" t="s">
        <v>45</v>
      </c>
      <c r="H45" s="453">
        <v>400</v>
      </c>
      <c r="I45" s="453">
        <v>710</v>
      </c>
      <c r="J45" s="454">
        <v>0.975</v>
      </c>
      <c r="K45" s="455">
        <v>0.9857658959537572</v>
      </c>
    </row>
    <row r="46" spans="2:11" ht="15.75">
      <c r="B46" s="478"/>
      <c r="C46" s="446">
        <v>58</v>
      </c>
      <c r="D46" s="447">
        <v>36</v>
      </c>
      <c r="E46" s="484"/>
      <c r="F46" s="452">
        <v>27</v>
      </c>
      <c r="G46" s="453" t="s">
        <v>53</v>
      </c>
      <c r="H46" s="453">
        <v>700</v>
      </c>
      <c r="I46" s="453">
        <v>1103</v>
      </c>
      <c r="J46" s="454">
        <v>0.9702</v>
      </c>
      <c r="K46" s="455">
        <v>0.9851</v>
      </c>
    </row>
    <row r="47" spans="2:11" ht="15.75">
      <c r="B47" s="478"/>
      <c r="C47" s="446">
        <v>13</v>
      </c>
      <c r="D47" s="447">
        <v>14</v>
      </c>
      <c r="E47" s="484"/>
      <c r="F47" s="452">
        <v>28</v>
      </c>
      <c r="G47" s="453" t="s">
        <v>7</v>
      </c>
      <c r="H47" s="453">
        <v>400</v>
      </c>
      <c r="I47" s="453">
        <v>578</v>
      </c>
      <c r="J47" s="454">
        <v>0.9689</v>
      </c>
      <c r="K47" s="455">
        <v>0.98445</v>
      </c>
    </row>
    <row r="48" spans="2:11" ht="15.75">
      <c r="B48" s="478"/>
      <c r="C48" s="446">
        <v>23</v>
      </c>
      <c r="D48" s="447">
        <v>17</v>
      </c>
      <c r="E48" s="484"/>
      <c r="F48" s="452">
        <v>29</v>
      </c>
      <c r="G48" s="453" t="s">
        <v>122</v>
      </c>
      <c r="H48" s="453">
        <v>400</v>
      </c>
      <c r="I48" s="453">
        <v>464</v>
      </c>
      <c r="J48" s="454">
        <v>0.9682</v>
      </c>
      <c r="K48" s="455">
        <v>0.983032384341637</v>
      </c>
    </row>
    <row r="49" spans="2:11" ht="15.75">
      <c r="B49" s="478"/>
      <c r="C49" s="446">
        <v>40</v>
      </c>
      <c r="D49" s="447">
        <v>33</v>
      </c>
      <c r="E49" s="484"/>
      <c r="F49" s="452">
        <v>30</v>
      </c>
      <c r="G49" s="453" t="s">
        <v>121</v>
      </c>
      <c r="H49" s="453">
        <v>400</v>
      </c>
      <c r="I49" s="453">
        <v>413</v>
      </c>
      <c r="J49" s="454">
        <v>0.9618</v>
      </c>
      <c r="K49" s="455">
        <v>0.9809</v>
      </c>
    </row>
    <row r="50" spans="2:11" ht="15.75">
      <c r="B50" s="478"/>
      <c r="C50" s="446">
        <v>33</v>
      </c>
      <c r="D50" s="447">
        <v>30</v>
      </c>
      <c r="E50" s="484"/>
      <c r="F50" s="452">
        <v>31</v>
      </c>
      <c r="G50" s="453" t="s">
        <v>43</v>
      </c>
      <c r="H50" s="453">
        <v>700</v>
      </c>
      <c r="I50" s="453">
        <v>1583</v>
      </c>
      <c r="J50" s="454">
        <v>0.9613</v>
      </c>
      <c r="K50" s="455">
        <v>0.98065</v>
      </c>
    </row>
    <row r="51" spans="2:11" ht="15.75">
      <c r="B51" s="478"/>
      <c r="C51" s="446">
        <v>37</v>
      </c>
      <c r="D51" s="447">
        <v>23</v>
      </c>
      <c r="E51" s="484"/>
      <c r="F51" s="452">
        <v>32</v>
      </c>
      <c r="G51" s="453" t="s">
        <v>126</v>
      </c>
      <c r="H51" s="453">
        <v>400</v>
      </c>
      <c r="I51" s="453">
        <v>691</v>
      </c>
      <c r="J51" s="454">
        <v>0.9596</v>
      </c>
      <c r="K51" s="455">
        <v>0.9776181818181818</v>
      </c>
    </row>
    <row r="52" spans="2:11" ht="15.75">
      <c r="B52" s="478"/>
      <c r="C52" s="446">
        <v>4</v>
      </c>
      <c r="D52" s="447">
        <v>5</v>
      </c>
      <c r="E52" s="484"/>
      <c r="F52" s="452">
        <v>33</v>
      </c>
      <c r="G52" s="453" t="s">
        <v>12</v>
      </c>
      <c r="H52" s="453">
        <v>400</v>
      </c>
      <c r="I52" s="453">
        <v>1749</v>
      </c>
      <c r="J52" s="454">
        <v>0.9629</v>
      </c>
      <c r="K52" s="455">
        <v>0.9776120469083156</v>
      </c>
    </row>
    <row r="53" spans="2:11" ht="15.75">
      <c r="B53" s="478"/>
      <c r="C53" s="446">
        <v>38</v>
      </c>
      <c r="D53" s="447">
        <v>37</v>
      </c>
      <c r="E53" s="484"/>
      <c r="F53" s="452">
        <v>34</v>
      </c>
      <c r="G53" s="453" t="s">
        <v>28</v>
      </c>
      <c r="H53" s="453">
        <v>400</v>
      </c>
      <c r="I53" s="453">
        <v>1057</v>
      </c>
      <c r="J53" s="454">
        <v>0.9587</v>
      </c>
      <c r="K53" s="455">
        <v>0.9766782442748092</v>
      </c>
    </row>
    <row r="54" spans="2:11" ht="15.75">
      <c r="B54" s="478"/>
      <c r="C54" s="446">
        <v>41</v>
      </c>
      <c r="D54" s="447">
        <v>31</v>
      </c>
      <c r="E54" s="484"/>
      <c r="F54" s="452">
        <v>35</v>
      </c>
      <c r="G54" s="453" t="s">
        <v>157</v>
      </c>
      <c r="H54" s="453">
        <v>1500</v>
      </c>
      <c r="I54" s="453">
        <v>3362</v>
      </c>
      <c r="J54" s="454">
        <v>0.9405</v>
      </c>
      <c r="K54" s="455">
        <v>0.9696084260051325</v>
      </c>
    </row>
    <row r="55" spans="2:11" ht="15.75">
      <c r="B55" s="478"/>
      <c r="C55" s="446">
        <v>16</v>
      </c>
      <c r="D55" s="447">
        <v>29</v>
      </c>
      <c r="E55" s="484"/>
      <c r="F55" s="452">
        <v>36</v>
      </c>
      <c r="G55" s="453" t="s">
        <v>42</v>
      </c>
      <c r="H55" s="453">
        <v>400</v>
      </c>
      <c r="I55" s="453">
        <v>453</v>
      </c>
      <c r="J55" s="454">
        <v>0.9435</v>
      </c>
      <c r="K55" s="455">
        <v>0.9693306451612903</v>
      </c>
    </row>
    <row r="56" spans="2:11" ht="15.75">
      <c r="B56" s="478"/>
      <c r="C56" s="446">
        <v>30</v>
      </c>
      <c r="D56" s="447">
        <v>20</v>
      </c>
      <c r="E56" s="484"/>
      <c r="F56" s="452">
        <v>37</v>
      </c>
      <c r="G56" s="453" t="s">
        <v>49</v>
      </c>
      <c r="H56" s="453">
        <v>400</v>
      </c>
      <c r="I56" s="453">
        <v>583</v>
      </c>
      <c r="J56" s="454">
        <v>0.9358</v>
      </c>
      <c r="K56" s="455">
        <v>0.9664542168674699</v>
      </c>
    </row>
    <row r="57" spans="2:11" ht="15.75">
      <c r="B57" s="478"/>
      <c r="C57" s="446">
        <v>47</v>
      </c>
      <c r="D57" s="447">
        <v>55</v>
      </c>
      <c r="E57" s="484"/>
      <c r="F57" s="452">
        <v>38</v>
      </c>
      <c r="G57" s="453" t="s">
        <v>30</v>
      </c>
      <c r="H57" s="453">
        <v>1500</v>
      </c>
      <c r="I57" s="453">
        <v>4315</v>
      </c>
      <c r="J57" s="454">
        <v>0.9422</v>
      </c>
      <c r="K57" s="455">
        <v>0.9662492537313433</v>
      </c>
    </row>
    <row r="58" spans="2:11" ht="15.75">
      <c r="B58" s="478"/>
      <c r="C58" s="446">
        <v>29</v>
      </c>
      <c r="D58" s="447">
        <v>32</v>
      </c>
      <c r="E58" s="484"/>
      <c r="F58" s="452">
        <v>39</v>
      </c>
      <c r="G58" s="453" t="s">
        <v>38</v>
      </c>
      <c r="H58" s="453">
        <v>400</v>
      </c>
      <c r="I58" s="453">
        <v>752</v>
      </c>
      <c r="J58" s="454">
        <v>0.9326</v>
      </c>
      <c r="K58" s="455">
        <v>0.9650341772151898</v>
      </c>
    </row>
    <row r="59" spans="2:11" ht="15.75">
      <c r="B59" s="478"/>
      <c r="C59" s="446">
        <v>65</v>
      </c>
      <c r="D59" s="447">
        <v>38</v>
      </c>
      <c r="E59" s="484"/>
      <c r="F59" s="452">
        <v>40</v>
      </c>
      <c r="G59" s="453" t="s">
        <v>29</v>
      </c>
      <c r="H59" s="453">
        <v>700</v>
      </c>
      <c r="I59" s="453">
        <v>1140</v>
      </c>
      <c r="J59" s="454">
        <v>0.9508</v>
      </c>
      <c r="K59" s="455">
        <v>0.9635918819188192</v>
      </c>
    </row>
    <row r="60" spans="2:11" ht="15.75">
      <c r="B60" s="478"/>
      <c r="C60" s="446">
        <v>39</v>
      </c>
      <c r="D60" s="447">
        <v>46</v>
      </c>
      <c r="E60" s="484"/>
      <c r="F60" s="452">
        <v>41</v>
      </c>
      <c r="G60" s="453" t="s">
        <v>27</v>
      </c>
      <c r="H60" s="453">
        <v>400</v>
      </c>
      <c r="I60" s="453">
        <v>523</v>
      </c>
      <c r="J60" s="454">
        <v>0.9415</v>
      </c>
      <c r="K60" s="455">
        <v>0.9596798892988929</v>
      </c>
    </row>
    <row r="61" spans="2:11" ht="15.75">
      <c r="B61" s="478"/>
      <c r="C61" s="446">
        <v>66</v>
      </c>
      <c r="D61" s="447">
        <v>56</v>
      </c>
      <c r="E61" s="484"/>
      <c r="F61" s="452">
        <v>42</v>
      </c>
      <c r="G61" s="453" t="s">
        <v>123</v>
      </c>
      <c r="H61" s="453">
        <v>400</v>
      </c>
      <c r="I61" s="453">
        <v>399</v>
      </c>
      <c r="J61" s="454">
        <v>0.9332</v>
      </c>
      <c r="K61" s="455">
        <v>0.9563877697841727</v>
      </c>
    </row>
    <row r="62" spans="2:11" ht="15.75">
      <c r="B62" s="478"/>
      <c r="C62" s="446">
        <v>46</v>
      </c>
      <c r="D62" s="447">
        <v>51</v>
      </c>
      <c r="E62" s="484"/>
      <c r="F62" s="452">
        <v>43</v>
      </c>
      <c r="G62" s="453" t="s">
        <v>8</v>
      </c>
      <c r="H62" s="453">
        <v>700</v>
      </c>
      <c r="I62" s="453">
        <v>1167</v>
      </c>
      <c r="J62" s="454">
        <v>0.9162</v>
      </c>
      <c r="K62" s="455">
        <v>0.9560118329466357</v>
      </c>
    </row>
    <row r="63" spans="2:11" ht="15.75">
      <c r="B63" s="478"/>
      <c r="C63" s="446">
        <v>49</v>
      </c>
      <c r="D63" s="447">
        <v>43</v>
      </c>
      <c r="E63" s="484"/>
      <c r="F63" s="452">
        <v>44</v>
      </c>
      <c r="G63" s="453" t="s">
        <v>11</v>
      </c>
      <c r="H63" s="453">
        <v>1500</v>
      </c>
      <c r="I63" s="453">
        <v>3184</v>
      </c>
      <c r="J63" s="454">
        <v>0.9206</v>
      </c>
      <c r="K63" s="455">
        <v>0.9553895140664961</v>
      </c>
    </row>
    <row r="64" spans="2:11" ht="15.75">
      <c r="B64" s="478"/>
      <c r="C64" s="446">
        <v>61</v>
      </c>
      <c r="D64" s="447">
        <v>49</v>
      </c>
      <c r="E64" s="484"/>
      <c r="F64" s="452">
        <v>45</v>
      </c>
      <c r="G64" s="453" t="s">
        <v>80</v>
      </c>
      <c r="H64" s="453">
        <v>700</v>
      </c>
      <c r="I64" s="453">
        <v>2541</v>
      </c>
      <c r="J64" s="454">
        <v>0.9317</v>
      </c>
      <c r="K64" s="455">
        <v>0.9549754315304948</v>
      </c>
    </row>
    <row r="65" spans="2:11" ht="15.75">
      <c r="B65" s="478"/>
      <c r="C65" s="446">
        <v>48</v>
      </c>
      <c r="D65" s="447">
        <v>34</v>
      </c>
      <c r="E65" s="484"/>
      <c r="F65" s="452">
        <v>46</v>
      </c>
      <c r="G65" s="453" t="s">
        <v>44</v>
      </c>
      <c r="H65" s="453">
        <v>400</v>
      </c>
      <c r="I65" s="453">
        <v>1320</v>
      </c>
      <c r="J65" s="454">
        <v>0.9174</v>
      </c>
      <c r="K65" s="455">
        <v>0.9536324324324325</v>
      </c>
    </row>
    <row r="66" spans="2:11" ht="15.75">
      <c r="B66" s="478"/>
      <c r="C66" s="446">
        <v>28</v>
      </c>
      <c r="D66" s="447">
        <v>45</v>
      </c>
      <c r="E66" s="484"/>
      <c r="F66" s="452">
        <v>47</v>
      </c>
      <c r="G66" s="453" t="s">
        <v>46</v>
      </c>
      <c r="H66" s="453">
        <v>400</v>
      </c>
      <c r="I66" s="453">
        <v>573</v>
      </c>
      <c r="J66" s="454">
        <v>0.9091</v>
      </c>
      <c r="K66" s="455">
        <v>0.9514444099378883</v>
      </c>
    </row>
    <row r="67" spans="2:11" ht="15.75">
      <c r="B67" s="478"/>
      <c r="C67" s="446">
        <v>27</v>
      </c>
      <c r="D67" s="447">
        <v>42</v>
      </c>
      <c r="E67" s="484"/>
      <c r="F67" s="452">
        <v>48</v>
      </c>
      <c r="G67" s="453" t="s">
        <v>9</v>
      </c>
      <c r="H67" s="453">
        <v>700</v>
      </c>
      <c r="I67" s="453">
        <v>1311</v>
      </c>
      <c r="J67" s="454">
        <v>0.9059</v>
      </c>
      <c r="K67" s="455">
        <v>0.9462441176470588</v>
      </c>
    </row>
    <row r="68" spans="2:11" ht="15.75">
      <c r="B68" s="478"/>
      <c r="C68" s="446">
        <v>42</v>
      </c>
      <c r="D68" s="447">
        <v>39</v>
      </c>
      <c r="E68" s="484"/>
      <c r="F68" s="452">
        <v>49</v>
      </c>
      <c r="G68" s="453" t="s">
        <v>15</v>
      </c>
      <c r="H68" s="453">
        <v>700</v>
      </c>
      <c r="I68" s="453">
        <v>3373</v>
      </c>
      <c r="J68" s="454">
        <v>0.8988</v>
      </c>
      <c r="K68" s="455">
        <v>0.9433876670092498</v>
      </c>
    </row>
    <row r="69" spans="2:11" ht="15.75">
      <c r="B69" s="478"/>
      <c r="C69" s="446">
        <v>53</v>
      </c>
      <c r="D69" s="447">
        <v>35</v>
      </c>
      <c r="E69" s="484"/>
      <c r="F69" s="452">
        <v>50</v>
      </c>
      <c r="G69" s="453" t="s">
        <v>83</v>
      </c>
      <c r="H69" s="453">
        <v>400</v>
      </c>
      <c r="I69" s="453">
        <v>629</v>
      </c>
      <c r="J69" s="454">
        <v>0.8854</v>
      </c>
      <c r="K69" s="455">
        <v>0.9427</v>
      </c>
    </row>
    <row r="70" spans="2:11" ht="15.75">
      <c r="B70" s="478"/>
      <c r="C70" s="446">
        <v>43</v>
      </c>
      <c r="D70" s="447">
        <v>25</v>
      </c>
      <c r="E70" s="484"/>
      <c r="F70" s="452">
        <v>51</v>
      </c>
      <c r="G70" s="453" t="s">
        <v>128</v>
      </c>
      <c r="H70" s="453">
        <v>700</v>
      </c>
      <c r="I70" s="453">
        <v>2132</v>
      </c>
      <c r="J70" s="454">
        <v>0.8956</v>
      </c>
      <c r="K70" s="455">
        <v>0.9423848375451263</v>
      </c>
    </row>
    <row r="71" spans="2:11" ht="15.75">
      <c r="B71" s="478"/>
      <c r="C71" s="446">
        <v>50</v>
      </c>
      <c r="D71" s="447">
        <v>52</v>
      </c>
      <c r="E71" s="484"/>
      <c r="F71" s="452">
        <v>52</v>
      </c>
      <c r="G71" s="453" t="s">
        <v>40</v>
      </c>
      <c r="H71" s="453">
        <v>700</v>
      </c>
      <c r="I71" s="453">
        <v>1699</v>
      </c>
      <c r="J71" s="454">
        <v>0.8748</v>
      </c>
      <c r="K71" s="455">
        <v>0.9334526315789473</v>
      </c>
    </row>
    <row r="72" spans="2:11" ht="15.75">
      <c r="B72" s="478"/>
      <c r="C72" s="446">
        <v>54</v>
      </c>
      <c r="D72" s="447">
        <v>61</v>
      </c>
      <c r="E72" s="484"/>
      <c r="F72" s="452">
        <v>53</v>
      </c>
      <c r="G72" s="453" t="s">
        <v>34</v>
      </c>
      <c r="H72" s="453">
        <v>700</v>
      </c>
      <c r="I72" s="453">
        <v>2411</v>
      </c>
      <c r="J72" s="454">
        <v>0.8561</v>
      </c>
      <c r="K72" s="455">
        <v>0.9185584745762712</v>
      </c>
    </row>
    <row r="73" spans="2:11" ht="15.75">
      <c r="B73" s="478"/>
      <c r="C73" s="446">
        <v>52</v>
      </c>
      <c r="D73" s="447">
        <v>59</v>
      </c>
      <c r="E73" s="484"/>
      <c r="F73" s="452">
        <v>54</v>
      </c>
      <c r="G73" s="453" t="s">
        <v>56</v>
      </c>
      <c r="H73" s="453">
        <v>700</v>
      </c>
      <c r="I73" s="453">
        <v>1669</v>
      </c>
      <c r="J73" s="454">
        <v>0.8386</v>
      </c>
      <c r="K73" s="455">
        <v>0.9179571172784244</v>
      </c>
    </row>
    <row r="74" spans="2:11" ht="15.75">
      <c r="B74" s="478"/>
      <c r="C74" s="446">
        <v>2</v>
      </c>
      <c r="D74" s="447">
        <v>47</v>
      </c>
      <c r="E74" s="484"/>
      <c r="F74" s="452">
        <v>55</v>
      </c>
      <c r="G74" s="453" t="s">
        <v>4</v>
      </c>
      <c r="H74" s="453">
        <v>400</v>
      </c>
      <c r="I74" s="453">
        <v>838</v>
      </c>
      <c r="J74" s="454">
        <v>0.836</v>
      </c>
      <c r="K74" s="455">
        <v>0.9143478260869565</v>
      </c>
    </row>
    <row r="75" spans="2:11" ht="15.75">
      <c r="B75" s="478"/>
      <c r="C75" s="446">
        <v>55</v>
      </c>
      <c r="D75" s="447">
        <v>57</v>
      </c>
      <c r="E75" s="484"/>
      <c r="F75" s="452">
        <v>56</v>
      </c>
      <c r="G75" s="453" t="s">
        <v>31</v>
      </c>
      <c r="H75" s="453">
        <v>1500</v>
      </c>
      <c r="I75" s="453">
        <v>4136</v>
      </c>
      <c r="J75" s="454">
        <v>0.8386</v>
      </c>
      <c r="K75" s="455">
        <v>0.9049247696277184</v>
      </c>
    </row>
    <row r="76" spans="2:11" ht="15.75">
      <c r="B76" s="478"/>
      <c r="C76" s="446">
        <v>64</v>
      </c>
      <c r="D76" s="447">
        <v>63</v>
      </c>
      <c r="E76" s="484"/>
      <c r="F76" s="452">
        <v>57</v>
      </c>
      <c r="G76" s="453" t="s">
        <v>167</v>
      </c>
      <c r="H76" s="453">
        <v>400</v>
      </c>
      <c r="I76" s="453">
        <v>301</v>
      </c>
      <c r="J76" s="454">
        <v>0.9021</v>
      </c>
      <c r="K76" s="455">
        <v>0.9015500000000001</v>
      </c>
    </row>
    <row r="77" spans="2:11" ht="15.75">
      <c r="B77" s="478"/>
      <c r="C77" s="446">
        <v>44</v>
      </c>
      <c r="D77" s="447">
        <v>48</v>
      </c>
      <c r="E77" s="484"/>
      <c r="F77" s="452">
        <v>58</v>
      </c>
      <c r="G77" s="453" t="s">
        <v>10</v>
      </c>
      <c r="H77" s="453">
        <v>400</v>
      </c>
      <c r="I77" s="453">
        <v>909</v>
      </c>
      <c r="J77" s="454">
        <v>0.8347</v>
      </c>
      <c r="K77" s="455">
        <v>0.8969519900497512</v>
      </c>
    </row>
    <row r="78" spans="2:11" ht="15.75">
      <c r="B78" s="478"/>
      <c r="C78" s="446">
        <v>51</v>
      </c>
      <c r="D78" s="447">
        <v>44</v>
      </c>
      <c r="E78" s="484"/>
      <c r="F78" s="452">
        <v>59</v>
      </c>
      <c r="G78" s="453" t="s">
        <v>193</v>
      </c>
      <c r="H78" s="453">
        <v>700</v>
      </c>
      <c r="I78" s="453">
        <v>1979</v>
      </c>
      <c r="J78" s="454">
        <v>0.8036</v>
      </c>
      <c r="K78" s="455">
        <v>0.8904075949367088</v>
      </c>
    </row>
    <row r="79" spans="2:11" ht="14.25" customHeight="1">
      <c r="B79" s="478"/>
      <c r="C79" s="446">
        <v>72</v>
      </c>
      <c r="D79" s="447">
        <v>64</v>
      </c>
      <c r="E79" s="484"/>
      <c r="F79" s="452">
        <v>60</v>
      </c>
      <c r="G79" s="453" t="s">
        <v>190</v>
      </c>
      <c r="H79" s="453">
        <v>700</v>
      </c>
      <c r="I79" s="453">
        <v>2071</v>
      </c>
      <c r="J79" s="454">
        <v>0.8135</v>
      </c>
      <c r="K79" s="455">
        <v>0.8786045454545455</v>
      </c>
    </row>
    <row r="80" spans="2:11" ht="15.75">
      <c r="B80" s="478"/>
      <c r="C80" s="446">
        <v>74</v>
      </c>
      <c r="D80" s="447">
        <v>66</v>
      </c>
      <c r="E80" s="484"/>
      <c r="F80" s="452">
        <v>61</v>
      </c>
      <c r="G80" s="453" t="s">
        <v>197</v>
      </c>
      <c r="H80" s="453">
        <v>1500</v>
      </c>
      <c r="I80" s="453">
        <v>2070</v>
      </c>
      <c r="J80" s="454">
        <v>0.7651</v>
      </c>
      <c r="K80" s="455">
        <v>0.8654343106180665</v>
      </c>
    </row>
    <row r="81" spans="2:11" ht="15.75" customHeight="1">
      <c r="B81" s="478"/>
      <c r="C81" s="446">
        <v>45</v>
      </c>
      <c r="D81" s="447">
        <v>41</v>
      </c>
      <c r="E81" s="484"/>
      <c r="F81" s="452">
        <v>62</v>
      </c>
      <c r="G81" s="453" t="s">
        <v>119</v>
      </c>
      <c r="H81" s="453">
        <v>400</v>
      </c>
      <c r="I81" s="453">
        <v>460</v>
      </c>
      <c r="J81" s="454">
        <v>0.7618</v>
      </c>
      <c r="K81" s="455">
        <v>0.8639827067669172</v>
      </c>
    </row>
    <row r="82" spans="2:11" ht="15.75" customHeight="1">
      <c r="B82" s="478"/>
      <c r="C82" s="446">
        <v>60</v>
      </c>
      <c r="D82" s="447">
        <v>58</v>
      </c>
      <c r="E82" s="484"/>
      <c r="F82" s="452">
        <v>63</v>
      </c>
      <c r="G82" s="453" t="s">
        <v>124</v>
      </c>
      <c r="H82" s="453">
        <v>400</v>
      </c>
      <c r="I82" s="453">
        <v>209</v>
      </c>
      <c r="J82" s="454">
        <v>0.9349</v>
      </c>
      <c r="K82" s="455">
        <v>0.8571612676056337</v>
      </c>
    </row>
    <row r="83" spans="2:11" ht="15.75">
      <c r="B83" s="478"/>
      <c r="C83" s="446">
        <v>63</v>
      </c>
      <c r="D83" s="447">
        <v>54</v>
      </c>
      <c r="E83" s="484"/>
      <c r="F83" s="452">
        <v>64</v>
      </c>
      <c r="G83" s="453" t="s">
        <v>35</v>
      </c>
      <c r="H83" s="453">
        <v>1500</v>
      </c>
      <c r="I83" s="453">
        <v>1721</v>
      </c>
      <c r="J83" s="454">
        <v>0.7388</v>
      </c>
      <c r="K83" s="455">
        <v>0.8549932203389831</v>
      </c>
    </row>
    <row r="84" spans="2:11" ht="15" customHeight="1">
      <c r="B84" s="478"/>
      <c r="C84" s="446">
        <v>59</v>
      </c>
      <c r="D84" s="447">
        <v>60</v>
      </c>
      <c r="E84" s="484"/>
      <c r="F84" s="452">
        <v>65</v>
      </c>
      <c r="G84" s="453" t="s">
        <v>23</v>
      </c>
      <c r="H84" s="453">
        <v>700</v>
      </c>
      <c r="I84" s="453">
        <v>1358</v>
      </c>
      <c r="J84" s="454">
        <v>0.7226</v>
      </c>
      <c r="K84" s="455">
        <v>0.8455622950819672</v>
      </c>
    </row>
    <row r="85" spans="2:11" ht="15.75">
      <c r="B85" s="478"/>
      <c r="C85" s="446">
        <v>56</v>
      </c>
      <c r="D85" s="447">
        <v>53</v>
      </c>
      <c r="E85" s="484"/>
      <c r="F85" s="452">
        <v>66</v>
      </c>
      <c r="G85" s="453" t="s">
        <v>25</v>
      </c>
      <c r="H85" s="453">
        <v>400</v>
      </c>
      <c r="I85" s="453">
        <v>231</v>
      </c>
      <c r="J85" s="454">
        <v>0.8664</v>
      </c>
      <c r="K85" s="455">
        <v>0.8416824561403509</v>
      </c>
    </row>
    <row r="86" spans="2:11" ht="15.75">
      <c r="B86" s="478"/>
      <c r="C86" s="446">
        <v>62</v>
      </c>
      <c r="D86" s="447">
        <v>62</v>
      </c>
      <c r="E86" s="484"/>
      <c r="F86" s="452">
        <v>67</v>
      </c>
      <c r="G86" s="453" t="s">
        <v>2</v>
      </c>
      <c r="H86" s="453">
        <v>700</v>
      </c>
      <c r="I86" s="453">
        <v>1572</v>
      </c>
      <c r="J86" s="454">
        <v>0.7066</v>
      </c>
      <c r="K86" s="455">
        <v>0.8270835153922542</v>
      </c>
    </row>
    <row r="87" spans="2:11" ht="15.75" customHeight="1">
      <c r="B87" s="478"/>
      <c r="C87" s="446">
        <v>76</v>
      </c>
      <c r="D87" s="447">
        <v>73</v>
      </c>
      <c r="E87" s="484"/>
      <c r="F87" s="452">
        <v>68</v>
      </c>
      <c r="G87" s="453" t="s">
        <v>127</v>
      </c>
      <c r="H87" s="453">
        <v>700</v>
      </c>
      <c r="I87" s="453">
        <v>970</v>
      </c>
      <c r="J87" s="454">
        <v>0.6815</v>
      </c>
      <c r="K87" s="455">
        <v>0.8095541594454072</v>
      </c>
    </row>
    <row r="88" spans="2:11" ht="15.75" customHeight="1">
      <c r="B88" s="478"/>
      <c r="C88" s="446">
        <v>57</v>
      </c>
      <c r="D88" s="447">
        <v>70</v>
      </c>
      <c r="E88" s="484"/>
      <c r="F88" s="452">
        <v>69</v>
      </c>
      <c r="G88" s="453" t="s">
        <v>84</v>
      </c>
      <c r="H88" s="453">
        <v>400</v>
      </c>
      <c r="I88" s="453">
        <v>503</v>
      </c>
      <c r="J88" s="454">
        <v>0.658</v>
      </c>
      <c r="K88" s="455">
        <v>0.8054285714285714</v>
      </c>
    </row>
    <row r="89" spans="2:11" ht="16.5" customHeight="1" thickBot="1">
      <c r="B89" s="478"/>
      <c r="C89" s="446">
        <v>21</v>
      </c>
      <c r="D89" s="447">
        <v>50</v>
      </c>
      <c r="E89" s="485"/>
      <c r="F89" s="456">
        <v>70</v>
      </c>
      <c r="G89" s="457" t="s">
        <v>82</v>
      </c>
      <c r="H89" s="457">
        <v>400</v>
      </c>
      <c r="I89" s="457">
        <v>832</v>
      </c>
      <c r="J89" s="458">
        <v>0.6774</v>
      </c>
      <c r="K89" s="459">
        <v>0.8045227848101266</v>
      </c>
    </row>
    <row r="90" spans="2:11" ht="15.75">
      <c r="B90" s="478"/>
      <c r="C90" s="446">
        <v>67</v>
      </c>
      <c r="D90" s="447">
        <v>69</v>
      </c>
      <c r="E90" s="480" t="s">
        <v>58</v>
      </c>
      <c r="F90" s="448">
        <v>71</v>
      </c>
      <c r="G90" s="449" t="s">
        <v>32</v>
      </c>
      <c r="H90" s="449">
        <v>1500</v>
      </c>
      <c r="I90" s="449">
        <v>2553</v>
      </c>
      <c r="J90" s="450">
        <v>0.6587</v>
      </c>
      <c r="K90" s="451">
        <v>0.7950349315068492</v>
      </c>
    </row>
    <row r="91" spans="2:11" ht="15.75">
      <c r="B91" s="478"/>
      <c r="C91" s="446">
        <v>73</v>
      </c>
      <c r="D91" s="447">
        <v>65</v>
      </c>
      <c r="E91" s="481"/>
      <c r="F91" s="452">
        <v>72</v>
      </c>
      <c r="G91" s="453" t="s">
        <v>41</v>
      </c>
      <c r="H91" s="453">
        <v>700</v>
      </c>
      <c r="I91" s="453">
        <v>1803</v>
      </c>
      <c r="J91" s="454">
        <v>0.627</v>
      </c>
      <c r="K91" s="455">
        <v>0.7868590733590733</v>
      </c>
    </row>
    <row r="92" spans="2:11" ht="15.75">
      <c r="B92" s="478"/>
      <c r="C92" s="446">
        <v>69</v>
      </c>
      <c r="D92" s="447">
        <v>72</v>
      </c>
      <c r="E92" s="481"/>
      <c r="F92" s="452">
        <v>73</v>
      </c>
      <c r="G92" s="453" t="s">
        <v>19</v>
      </c>
      <c r="H92" s="453">
        <v>1500</v>
      </c>
      <c r="I92" s="453">
        <v>1043</v>
      </c>
      <c r="J92" s="454">
        <v>0.7349</v>
      </c>
      <c r="K92" s="455">
        <v>0.7858715053763441</v>
      </c>
    </row>
    <row r="93" spans="2:11" ht="15" customHeight="1">
      <c r="B93" s="478"/>
      <c r="C93" s="446">
        <v>70</v>
      </c>
      <c r="D93" s="447">
        <v>67</v>
      </c>
      <c r="E93" s="481"/>
      <c r="F93" s="452">
        <v>74</v>
      </c>
      <c r="G93" s="453" t="s">
        <v>86</v>
      </c>
      <c r="H93" s="453">
        <v>1800</v>
      </c>
      <c r="I93" s="453">
        <v>245</v>
      </c>
      <c r="J93" s="454">
        <v>0.8962</v>
      </c>
      <c r="K93" s="455">
        <v>0.7753222222222222</v>
      </c>
    </row>
    <row r="94" spans="2:11" ht="15.75">
      <c r="B94" s="478"/>
      <c r="C94" s="446">
        <v>75</v>
      </c>
      <c r="D94" s="447">
        <v>74</v>
      </c>
      <c r="E94" s="481"/>
      <c r="F94" s="452">
        <v>75</v>
      </c>
      <c r="G94" s="453" t="s">
        <v>79</v>
      </c>
      <c r="H94" s="453">
        <v>700</v>
      </c>
      <c r="I94" s="453">
        <v>1025</v>
      </c>
      <c r="J94" s="454">
        <v>0.5521</v>
      </c>
      <c r="K94" s="455">
        <v>0.7229798245614035</v>
      </c>
    </row>
    <row r="95" spans="2:11" ht="15.75" customHeight="1">
      <c r="B95" s="478"/>
      <c r="C95" s="446">
        <v>71</v>
      </c>
      <c r="D95" s="447">
        <v>71</v>
      </c>
      <c r="E95" s="481"/>
      <c r="F95" s="452">
        <v>76</v>
      </c>
      <c r="G95" s="453" t="s">
        <v>20</v>
      </c>
      <c r="H95" s="453">
        <v>700</v>
      </c>
      <c r="I95" s="453">
        <v>4221</v>
      </c>
      <c r="J95" s="454">
        <v>0.535</v>
      </c>
      <c r="K95" s="455">
        <v>0.6925879249706917</v>
      </c>
    </row>
    <row r="96" spans="2:11" ht="15.75" customHeight="1" thickBot="1">
      <c r="B96" s="478"/>
      <c r="C96" s="446">
        <v>68</v>
      </c>
      <c r="D96" s="447">
        <v>68</v>
      </c>
      <c r="E96" s="482"/>
      <c r="F96" s="456">
        <v>77</v>
      </c>
      <c r="G96" s="457" t="s">
        <v>85</v>
      </c>
      <c r="H96" s="457">
        <v>1500</v>
      </c>
      <c r="I96" s="457">
        <v>3058</v>
      </c>
      <c r="J96" s="458">
        <v>0.5167</v>
      </c>
      <c r="K96" s="459">
        <v>0.6913242388758782</v>
      </c>
    </row>
    <row r="97" spans="2:11" ht="31.5" customHeight="1" thickBot="1">
      <c r="B97" s="479"/>
      <c r="C97" s="464">
        <v>77</v>
      </c>
      <c r="D97" s="465">
        <v>75</v>
      </c>
      <c r="E97" s="463" t="s">
        <v>59</v>
      </c>
      <c r="F97" s="466">
        <v>78</v>
      </c>
      <c r="G97" s="467" t="s">
        <v>129</v>
      </c>
      <c r="H97" s="467">
        <v>1500</v>
      </c>
      <c r="I97" s="467">
        <v>565</v>
      </c>
      <c r="J97" s="468">
        <v>0.164</v>
      </c>
      <c r="K97" s="469">
        <v>0.22500250626566415</v>
      </c>
    </row>
  </sheetData>
  <sheetProtection/>
  <mergeCells count="4">
    <mergeCell ref="J3:K3"/>
    <mergeCell ref="B6:B97"/>
    <mergeCell ref="E90:E96"/>
    <mergeCell ref="E7:E8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V526"/>
  <sheetViews>
    <sheetView showGridLines="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105" sqref="F105"/>
    </sheetView>
  </sheetViews>
  <sheetFormatPr defaultColWidth="11.421875" defaultRowHeight="15"/>
  <cols>
    <col min="1" max="1" width="2.8515625" style="41" customWidth="1"/>
    <col min="2" max="2" width="14.8515625" style="41" customWidth="1"/>
    <col min="3" max="3" width="12.8515625" style="41" customWidth="1"/>
    <col min="4" max="4" width="12.57421875" style="41" customWidth="1"/>
    <col min="5" max="5" width="17.140625" style="41" customWidth="1"/>
    <col min="6" max="6" width="13.00390625" style="41" customWidth="1"/>
    <col min="7" max="7" width="12.140625" style="41" customWidth="1"/>
    <col min="8" max="8" width="2.00390625" style="0" customWidth="1"/>
    <col min="13" max="13" width="12.57421875" style="0" customWidth="1"/>
    <col min="14" max="14" width="13.421875" style="0" customWidth="1"/>
    <col min="15" max="15" width="1.8515625" style="0" customWidth="1"/>
    <col min="17" max="17" width="13.57421875" style="0" customWidth="1"/>
    <col min="19" max="19" width="14.00390625" style="0" customWidth="1"/>
    <col min="20" max="20" width="13.140625" style="0" customWidth="1"/>
    <col min="21" max="21" width="17.140625" style="0" bestFit="1" customWidth="1"/>
    <col min="24" max="24" width="13.57421875" style="0" customWidth="1"/>
    <col min="26" max="26" width="2.00390625" style="41" customWidth="1"/>
    <col min="27" max="47" width="11.421875" style="41" customWidth="1"/>
  </cols>
  <sheetData>
    <row r="1" s="41" customFormat="1" ht="9.75" customHeight="1"/>
    <row r="2" spans="2:48" ht="18.75">
      <c r="B2" s="489" t="s">
        <v>214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AV2" s="41"/>
    </row>
    <row r="3" spans="8:48" ht="8.25" customHeight="1" thickBot="1"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3"/>
      <c r="W3" s="43"/>
      <c r="X3" s="43"/>
      <c r="Y3" s="43"/>
      <c r="AV3" s="41"/>
    </row>
    <row r="4" spans="2:25" ht="19.5" customHeight="1" thickBot="1">
      <c r="B4" s="176" t="s">
        <v>158</v>
      </c>
      <c r="H4" s="39"/>
      <c r="I4" s="39"/>
      <c r="J4" s="39"/>
      <c r="K4" s="39"/>
      <c r="L4" s="39"/>
      <c r="M4" s="39"/>
      <c r="N4" s="49"/>
      <c r="O4" s="39"/>
      <c r="P4" s="39"/>
      <c r="Q4" s="39"/>
      <c r="R4" s="39"/>
      <c r="S4" s="39"/>
      <c r="T4" s="39"/>
      <c r="U4" s="43"/>
      <c r="V4" s="43"/>
      <c r="W4" s="43"/>
      <c r="X4" s="43"/>
      <c r="Y4" s="41"/>
    </row>
    <row r="5" spans="2:25" ht="19.5" thickBot="1">
      <c r="B5" s="174" t="s">
        <v>159</v>
      </c>
      <c r="H5" s="39"/>
      <c r="I5" s="39"/>
      <c r="J5" s="39"/>
      <c r="K5" s="39"/>
      <c r="L5" s="39"/>
      <c r="M5" s="39"/>
      <c r="N5" s="44"/>
      <c r="O5" s="39"/>
      <c r="P5" s="39"/>
      <c r="Q5" s="39"/>
      <c r="R5" s="39"/>
      <c r="S5" s="39"/>
      <c r="T5" s="39"/>
      <c r="U5" s="43"/>
      <c r="V5" s="43"/>
      <c r="W5" s="43"/>
      <c r="X5" s="43"/>
      <c r="Y5" s="41"/>
    </row>
    <row r="6" spans="2:25" ht="19.5" thickBot="1">
      <c r="B6" s="175" t="s">
        <v>160</v>
      </c>
      <c r="H6" s="39"/>
      <c r="I6" s="39"/>
      <c r="J6" s="39"/>
      <c r="K6" s="39"/>
      <c r="L6" s="39"/>
      <c r="M6" s="39"/>
      <c r="N6" s="44"/>
      <c r="O6" s="39"/>
      <c r="P6" s="39"/>
      <c r="Q6" s="39"/>
      <c r="R6" s="39"/>
      <c r="S6" s="39"/>
      <c r="T6" s="39"/>
      <c r="U6" s="43"/>
      <c r="V6" s="43"/>
      <c r="W6" s="43"/>
      <c r="X6" s="43"/>
      <c r="Y6" s="41"/>
    </row>
    <row r="7" s="41" customFormat="1" ht="7.5" customHeight="1" thickBot="1"/>
    <row r="8" spans="2:47" ht="16.5" thickBot="1">
      <c r="B8" s="486" t="s">
        <v>199</v>
      </c>
      <c r="C8" s="487"/>
      <c r="D8" s="487"/>
      <c r="E8" s="487"/>
      <c r="F8" s="487"/>
      <c r="G8" s="488"/>
      <c r="H8" s="41"/>
      <c r="I8" s="486" t="s">
        <v>200</v>
      </c>
      <c r="J8" s="487"/>
      <c r="K8" s="487"/>
      <c r="L8" s="487"/>
      <c r="M8" s="487"/>
      <c r="N8" s="488"/>
      <c r="O8" s="41"/>
      <c r="P8" s="486" t="s">
        <v>202</v>
      </c>
      <c r="Q8" s="487"/>
      <c r="R8" s="487"/>
      <c r="S8" s="487"/>
      <c r="T8" s="487"/>
      <c r="U8" s="48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2:47" ht="39" thickBot="1">
      <c r="B9" s="328" t="s">
        <v>132</v>
      </c>
      <c r="C9" s="328" t="s">
        <v>131</v>
      </c>
      <c r="D9" s="328" t="s">
        <v>55</v>
      </c>
      <c r="E9" s="328" t="s">
        <v>75</v>
      </c>
      <c r="F9" s="328" t="s">
        <v>5</v>
      </c>
      <c r="G9" s="328" t="s">
        <v>21</v>
      </c>
      <c r="H9" s="41"/>
      <c r="I9" s="328" t="s">
        <v>132</v>
      </c>
      <c r="J9" s="328" t="s">
        <v>131</v>
      </c>
      <c r="K9" s="328" t="s">
        <v>55</v>
      </c>
      <c r="L9" s="328" t="s">
        <v>75</v>
      </c>
      <c r="M9" s="328" t="s">
        <v>5</v>
      </c>
      <c r="N9" s="328" t="s">
        <v>21</v>
      </c>
      <c r="O9" s="41"/>
      <c r="P9" s="328" t="s">
        <v>132</v>
      </c>
      <c r="Q9" s="328" t="s">
        <v>131</v>
      </c>
      <c r="R9" s="328" t="s">
        <v>55</v>
      </c>
      <c r="S9" s="328" t="s">
        <v>75</v>
      </c>
      <c r="T9" s="328" t="s">
        <v>5</v>
      </c>
      <c r="U9" s="328" t="s">
        <v>21</v>
      </c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2:47" ht="15.75">
      <c r="B10" s="173">
        <v>37</v>
      </c>
      <c r="C10" s="424" t="s">
        <v>126</v>
      </c>
      <c r="D10" s="424">
        <v>400</v>
      </c>
      <c r="E10" s="424">
        <v>744</v>
      </c>
      <c r="F10" s="425">
        <v>0.9118</v>
      </c>
      <c r="G10" s="426">
        <v>0.9559</v>
      </c>
      <c r="H10" s="41"/>
      <c r="I10" s="110">
        <v>23</v>
      </c>
      <c r="J10" s="403" t="s">
        <v>126</v>
      </c>
      <c r="K10" s="111">
        <v>400</v>
      </c>
      <c r="L10" s="111">
        <v>806</v>
      </c>
      <c r="M10" s="112">
        <v>0.9728</v>
      </c>
      <c r="N10" s="113">
        <v>0.985013251155624</v>
      </c>
      <c r="O10" s="41"/>
      <c r="P10" s="110">
        <v>32</v>
      </c>
      <c r="Q10" s="403" t="s">
        <v>126</v>
      </c>
      <c r="R10" s="111">
        <v>400</v>
      </c>
      <c r="S10" s="111">
        <v>691</v>
      </c>
      <c r="T10" s="112">
        <v>0.9596</v>
      </c>
      <c r="U10" s="113">
        <v>0.9776181818181818</v>
      </c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2:47" ht="15.75">
      <c r="B11" s="90">
        <v>56</v>
      </c>
      <c r="C11" s="433" t="s">
        <v>25</v>
      </c>
      <c r="D11" s="433">
        <v>400</v>
      </c>
      <c r="E11" s="433">
        <v>267</v>
      </c>
      <c r="F11" s="434">
        <v>0.8433</v>
      </c>
      <c r="G11" s="435">
        <v>0.8507165024630542</v>
      </c>
      <c r="H11" s="41"/>
      <c r="I11" s="114">
        <v>53</v>
      </c>
      <c r="J11" s="404" t="s">
        <v>25</v>
      </c>
      <c r="K11" s="115">
        <v>400</v>
      </c>
      <c r="L11" s="115">
        <v>290</v>
      </c>
      <c r="M11" s="116">
        <v>0.9272</v>
      </c>
      <c r="N11" s="117">
        <v>0.9000285714285714</v>
      </c>
      <c r="O11" s="41"/>
      <c r="P11" s="114">
        <v>66</v>
      </c>
      <c r="Q11" s="404" t="s">
        <v>25</v>
      </c>
      <c r="R11" s="115">
        <v>400</v>
      </c>
      <c r="S11" s="115">
        <v>231</v>
      </c>
      <c r="T11" s="116">
        <v>0.8664</v>
      </c>
      <c r="U11" s="117">
        <v>0.8416824561403509</v>
      </c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2:47" ht="15.75">
      <c r="B12" s="90">
        <v>17</v>
      </c>
      <c r="C12" s="433" t="s">
        <v>47</v>
      </c>
      <c r="D12" s="433">
        <v>400</v>
      </c>
      <c r="E12" s="433">
        <v>503</v>
      </c>
      <c r="F12" s="434">
        <v>0.9834</v>
      </c>
      <c r="G12" s="435">
        <v>0.9917</v>
      </c>
      <c r="H12" s="41"/>
      <c r="I12" s="114">
        <v>15</v>
      </c>
      <c r="J12" s="404" t="s">
        <v>47</v>
      </c>
      <c r="K12" s="115">
        <v>400</v>
      </c>
      <c r="L12" s="115">
        <v>667</v>
      </c>
      <c r="M12" s="116">
        <v>0.9893</v>
      </c>
      <c r="N12" s="117">
        <v>0.9939523255813953</v>
      </c>
      <c r="O12" s="41"/>
      <c r="P12" s="114">
        <v>11</v>
      </c>
      <c r="Q12" s="404" t="s">
        <v>47</v>
      </c>
      <c r="R12" s="115">
        <v>400</v>
      </c>
      <c r="S12" s="115">
        <v>548</v>
      </c>
      <c r="T12" s="116">
        <v>0.9966</v>
      </c>
      <c r="U12" s="117">
        <v>0.9983</v>
      </c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  <row r="13" spans="2:47" ht="15.75">
      <c r="B13" s="90">
        <v>28</v>
      </c>
      <c r="C13" s="433" t="s">
        <v>46</v>
      </c>
      <c r="D13" s="433">
        <v>400</v>
      </c>
      <c r="E13" s="433">
        <v>606</v>
      </c>
      <c r="F13" s="434">
        <v>0.9522</v>
      </c>
      <c r="G13" s="435">
        <v>0.9714216374269007</v>
      </c>
      <c r="H13" s="41"/>
      <c r="I13" s="114">
        <v>45</v>
      </c>
      <c r="J13" s="404" t="s">
        <v>46</v>
      </c>
      <c r="K13" s="115">
        <v>400</v>
      </c>
      <c r="L13" s="115">
        <v>672</v>
      </c>
      <c r="M13" s="116">
        <v>0.9013</v>
      </c>
      <c r="N13" s="117">
        <v>0.9377401639344263</v>
      </c>
      <c r="O13" s="41"/>
      <c r="P13" s="114">
        <v>47</v>
      </c>
      <c r="Q13" s="404" t="s">
        <v>46</v>
      </c>
      <c r="R13" s="115">
        <v>400</v>
      </c>
      <c r="S13" s="115">
        <v>573</v>
      </c>
      <c r="T13" s="116">
        <v>0.9091</v>
      </c>
      <c r="U13" s="117">
        <v>0.9514444099378883</v>
      </c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</row>
    <row r="14" spans="2:47" ht="15.75">
      <c r="B14" s="90">
        <v>4</v>
      </c>
      <c r="C14" s="433" t="s">
        <v>12</v>
      </c>
      <c r="D14" s="433">
        <v>400</v>
      </c>
      <c r="E14" s="433">
        <v>1690</v>
      </c>
      <c r="F14" s="434">
        <v>0.9984</v>
      </c>
      <c r="G14" s="435">
        <v>0.9992</v>
      </c>
      <c r="H14" s="41"/>
      <c r="I14" s="114">
        <v>5</v>
      </c>
      <c r="J14" s="404" t="s">
        <v>12</v>
      </c>
      <c r="K14" s="115">
        <v>400</v>
      </c>
      <c r="L14" s="115">
        <v>2148</v>
      </c>
      <c r="M14" s="116">
        <v>0.9963</v>
      </c>
      <c r="N14" s="117">
        <v>0.99815</v>
      </c>
      <c r="O14" s="41"/>
      <c r="P14" s="114">
        <v>33</v>
      </c>
      <c r="Q14" s="404" t="s">
        <v>12</v>
      </c>
      <c r="R14" s="115">
        <v>400</v>
      </c>
      <c r="S14" s="115">
        <v>1749</v>
      </c>
      <c r="T14" s="116">
        <v>0.9629</v>
      </c>
      <c r="U14" s="117">
        <v>0.9776120469083156</v>
      </c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2:47" ht="15.75">
      <c r="B15" s="90">
        <v>51</v>
      </c>
      <c r="C15" s="544" t="s">
        <v>193</v>
      </c>
      <c r="D15" s="433">
        <v>700</v>
      </c>
      <c r="E15" s="433">
        <v>2366</v>
      </c>
      <c r="F15" s="434">
        <v>0.7877</v>
      </c>
      <c r="G15" s="435">
        <v>0.8782075418994413</v>
      </c>
      <c r="H15" s="41"/>
      <c r="I15" s="114">
        <v>44</v>
      </c>
      <c r="J15" s="404" t="s">
        <v>193</v>
      </c>
      <c r="K15" s="115">
        <v>700</v>
      </c>
      <c r="L15" s="115">
        <v>2766</v>
      </c>
      <c r="M15" s="116">
        <v>0.8947</v>
      </c>
      <c r="N15" s="117">
        <v>0.9397667694204686</v>
      </c>
      <c r="O15" s="41"/>
      <c r="P15" s="114">
        <v>59</v>
      </c>
      <c r="Q15" s="404" t="s">
        <v>193</v>
      </c>
      <c r="R15" s="115">
        <v>700</v>
      </c>
      <c r="S15" s="115">
        <v>1979</v>
      </c>
      <c r="T15" s="116">
        <v>0.8036</v>
      </c>
      <c r="U15" s="117">
        <v>0.8904075949367088</v>
      </c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2:47" ht="15.75">
      <c r="B16" s="90">
        <v>48</v>
      </c>
      <c r="C16" s="433" t="s">
        <v>44</v>
      </c>
      <c r="D16" s="433">
        <v>400</v>
      </c>
      <c r="E16" s="433">
        <v>837</v>
      </c>
      <c r="F16" s="434">
        <v>0.8299</v>
      </c>
      <c r="G16" s="435">
        <v>0.9028569767441861</v>
      </c>
      <c r="H16" s="41"/>
      <c r="I16" s="114">
        <v>34</v>
      </c>
      <c r="J16" s="404" t="s">
        <v>44</v>
      </c>
      <c r="K16" s="115">
        <v>400</v>
      </c>
      <c r="L16" s="115">
        <v>1134</v>
      </c>
      <c r="M16" s="116">
        <v>0.9369</v>
      </c>
      <c r="N16" s="117">
        <v>0.9634499999999999</v>
      </c>
      <c r="O16" s="41"/>
      <c r="P16" s="114">
        <v>46</v>
      </c>
      <c r="Q16" s="404" t="s">
        <v>44</v>
      </c>
      <c r="R16" s="115">
        <v>400</v>
      </c>
      <c r="S16" s="115">
        <v>1320</v>
      </c>
      <c r="T16" s="116">
        <v>0.9174</v>
      </c>
      <c r="U16" s="117">
        <v>0.9536324324324325</v>
      </c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2:47" ht="15.75">
      <c r="B17" s="90">
        <v>49</v>
      </c>
      <c r="C17" s="433" t="s">
        <v>11</v>
      </c>
      <c r="D17" s="433">
        <v>1500</v>
      </c>
      <c r="E17" s="433">
        <v>3365</v>
      </c>
      <c r="F17" s="434">
        <v>0.8104</v>
      </c>
      <c r="G17" s="435">
        <v>0.8962835913312693</v>
      </c>
      <c r="H17" s="41"/>
      <c r="I17" s="114">
        <v>43</v>
      </c>
      <c r="J17" s="404" t="s">
        <v>11</v>
      </c>
      <c r="K17" s="115">
        <v>1500</v>
      </c>
      <c r="L17" s="115">
        <v>3810</v>
      </c>
      <c r="M17" s="116">
        <v>0.8915</v>
      </c>
      <c r="N17" s="117">
        <v>0.9401634078212291</v>
      </c>
      <c r="O17" s="41"/>
      <c r="P17" s="114">
        <v>44</v>
      </c>
      <c r="Q17" s="404" t="s">
        <v>11</v>
      </c>
      <c r="R17" s="115">
        <v>1500</v>
      </c>
      <c r="S17" s="115">
        <v>3184</v>
      </c>
      <c r="T17" s="116">
        <v>0.9206</v>
      </c>
      <c r="U17" s="117">
        <v>0.9553895140664961</v>
      </c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2:47" ht="15.75">
      <c r="B18" s="90">
        <v>2</v>
      </c>
      <c r="C18" s="433" t="s">
        <v>4</v>
      </c>
      <c r="D18" s="433">
        <v>400</v>
      </c>
      <c r="E18" s="433">
        <v>1043</v>
      </c>
      <c r="F18" s="434">
        <v>0.9989</v>
      </c>
      <c r="G18" s="435">
        <v>0.99945</v>
      </c>
      <c r="H18" s="41"/>
      <c r="I18" s="114">
        <v>47</v>
      </c>
      <c r="J18" s="404" t="s">
        <v>4</v>
      </c>
      <c r="K18" s="115">
        <v>400</v>
      </c>
      <c r="L18" s="115">
        <v>1452</v>
      </c>
      <c r="M18" s="116">
        <v>0.8872</v>
      </c>
      <c r="N18" s="117">
        <v>0.9224899900891972</v>
      </c>
      <c r="O18" s="41"/>
      <c r="P18" s="114">
        <v>55</v>
      </c>
      <c r="Q18" s="404" t="s">
        <v>4</v>
      </c>
      <c r="R18" s="115">
        <v>400</v>
      </c>
      <c r="S18" s="115">
        <v>838</v>
      </c>
      <c r="T18" s="116">
        <v>0.836</v>
      </c>
      <c r="U18" s="117">
        <v>0.9143478260869565</v>
      </c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2:47" ht="15.75">
      <c r="B19" s="138">
        <v>67</v>
      </c>
      <c r="C19" s="430" t="s">
        <v>32</v>
      </c>
      <c r="D19" s="430">
        <v>1500</v>
      </c>
      <c r="E19" s="430">
        <v>2898</v>
      </c>
      <c r="F19" s="431">
        <v>0.6524</v>
      </c>
      <c r="G19" s="432">
        <v>0.789162962962963</v>
      </c>
      <c r="H19" s="41"/>
      <c r="I19" s="126">
        <v>69</v>
      </c>
      <c r="J19" s="407" t="s">
        <v>32</v>
      </c>
      <c r="K19" s="127">
        <v>1500</v>
      </c>
      <c r="L19" s="127">
        <v>3282</v>
      </c>
      <c r="M19" s="128">
        <v>0.5565</v>
      </c>
      <c r="N19" s="129">
        <v>0.7372562111801242</v>
      </c>
      <c r="O19" s="41"/>
      <c r="P19" s="126">
        <v>71</v>
      </c>
      <c r="Q19" s="407" t="s">
        <v>32</v>
      </c>
      <c r="R19" s="127">
        <v>1500</v>
      </c>
      <c r="S19" s="127">
        <v>2553</v>
      </c>
      <c r="T19" s="128">
        <v>0.6587</v>
      </c>
      <c r="U19" s="129">
        <v>0.7950349315068492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2:47" ht="15.75">
      <c r="B20" s="138">
        <v>68</v>
      </c>
      <c r="C20" s="430" t="s">
        <v>85</v>
      </c>
      <c r="D20" s="430">
        <v>1500</v>
      </c>
      <c r="E20" s="430">
        <v>4315</v>
      </c>
      <c r="F20" s="431">
        <v>0.6631</v>
      </c>
      <c r="G20" s="432">
        <v>0.7806353658536586</v>
      </c>
      <c r="H20" s="41"/>
      <c r="I20" s="126">
        <v>68</v>
      </c>
      <c r="J20" s="407" t="s">
        <v>85</v>
      </c>
      <c r="K20" s="127">
        <v>1500</v>
      </c>
      <c r="L20" s="127">
        <v>4678</v>
      </c>
      <c r="M20" s="128">
        <v>0.6024</v>
      </c>
      <c r="N20" s="129">
        <v>0.7655895840378762</v>
      </c>
      <c r="O20" s="41"/>
      <c r="P20" s="126">
        <v>77</v>
      </c>
      <c r="Q20" s="407" t="s">
        <v>85</v>
      </c>
      <c r="R20" s="127">
        <v>1500</v>
      </c>
      <c r="S20" s="127">
        <v>3058</v>
      </c>
      <c r="T20" s="128">
        <v>0.5167</v>
      </c>
      <c r="U20" s="129">
        <v>0.6913242388758782</v>
      </c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2:47" ht="15.75">
      <c r="B21" s="90">
        <v>62</v>
      </c>
      <c r="C21" s="433" t="s">
        <v>2</v>
      </c>
      <c r="D21" s="433">
        <v>700</v>
      </c>
      <c r="E21" s="433">
        <v>1886</v>
      </c>
      <c r="F21" s="434">
        <v>0.7265</v>
      </c>
      <c r="G21" s="435">
        <v>0.8329430946291561</v>
      </c>
      <c r="H21" s="41"/>
      <c r="I21" s="114">
        <v>62</v>
      </c>
      <c r="J21" s="404" t="s">
        <v>2</v>
      </c>
      <c r="K21" s="115">
        <v>700</v>
      </c>
      <c r="L21" s="115">
        <v>1877</v>
      </c>
      <c r="M21" s="116">
        <v>0.7249</v>
      </c>
      <c r="N21" s="117">
        <v>0.841254347826087</v>
      </c>
      <c r="O21" s="41"/>
      <c r="P21" s="114">
        <v>67</v>
      </c>
      <c r="Q21" s="404" t="s">
        <v>2</v>
      </c>
      <c r="R21" s="115">
        <v>700</v>
      </c>
      <c r="S21" s="115">
        <v>1572</v>
      </c>
      <c r="T21" s="116">
        <v>0.7066</v>
      </c>
      <c r="U21" s="117">
        <v>0.8270835153922542</v>
      </c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2:47" ht="15.75">
      <c r="B22" s="90">
        <v>29</v>
      </c>
      <c r="C22" s="433" t="s">
        <v>38</v>
      </c>
      <c r="D22" s="433">
        <v>400</v>
      </c>
      <c r="E22" s="433">
        <v>894</v>
      </c>
      <c r="F22" s="434">
        <v>0.9425</v>
      </c>
      <c r="G22" s="435">
        <v>0.968342084006462</v>
      </c>
      <c r="H22" s="41"/>
      <c r="I22" s="114">
        <v>32</v>
      </c>
      <c r="J22" s="404" t="s">
        <v>38</v>
      </c>
      <c r="K22" s="115">
        <v>400</v>
      </c>
      <c r="L22" s="115">
        <v>833</v>
      </c>
      <c r="M22" s="116">
        <v>0.9535</v>
      </c>
      <c r="N22" s="117">
        <v>0.9729038461538462</v>
      </c>
      <c r="O22" s="41"/>
      <c r="P22" s="114">
        <v>39</v>
      </c>
      <c r="Q22" s="404" t="s">
        <v>38</v>
      </c>
      <c r="R22" s="115">
        <v>400</v>
      </c>
      <c r="S22" s="115">
        <v>752</v>
      </c>
      <c r="T22" s="116">
        <v>0.9326</v>
      </c>
      <c r="U22" s="117">
        <v>0.9650341772151898</v>
      </c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2:47" ht="15.75">
      <c r="B23" s="90">
        <v>57</v>
      </c>
      <c r="C23" s="433" t="s">
        <v>84</v>
      </c>
      <c r="D23" s="433">
        <v>400</v>
      </c>
      <c r="E23" s="433">
        <v>423</v>
      </c>
      <c r="F23" s="434">
        <v>0.7246</v>
      </c>
      <c r="G23" s="435">
        <v>0.8493192307692308</v>
      </c>
      <c r="H23" s="41"/>
      <c r="I23" s="126">
        <v>70</v>
      </c>
      <c r="J23" s="407" t="s">
        <v>84</v>
      </c>
      <c r="K23" s="127">
        <v>400</v>
      </c>
      <c r="L23" s="127">
        <v>441</v>
      </c>
      <c r="M23" s="128">
        <v>0.5047</v>
      </c>
      <c r="N23" s="129">
        <v>0.6996670731707317</v>
      </c>
      <c r="O23" s="41"/>
      <c r="P23" s="114">
        <v>69</v>
      </c>
      <c r="Q23" s="404" t="s">
        <v>84</v>
      </c>
      <c r="R23" s="115">
        <v>400</v>
      </c>
      <c r="S23" s="115">
        <v>503</v>
      </c>
      <c r="T23" s="116">
        <v>0.658</v>
      </c>
      <c r="U23" s="117">
        <v>0.8054285714285714</v>
      </c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2:47" ht="15.75">
      <c r="B24" s="90">
        <v>7</v>
      </c>
      <c r="C24" s="433" t="s">
        <v>14</v>
      </c>
      <c r="D24" s="433">
        <v>700</v>
      </c>
      <c r="E24" s="433">
        <v>2312</v>
      </c>
      <c r="F24" s="434">
        <v>0.9966</v>
      </c>
      <c r="G24" s="435">
        <v>0.9983</v>
      </c>
      <c r="H24" s="41"/>
      <c r="I24" s="114">
        <v>12</v>
      </c>
      <c r="J24" s="404" t="s">
        <v>14</v>
      </c>
      <c r="K24" s="115">
        <v>700</v>
      </c>
      <c r="L24" s="115">
        <v>1761</v>
      </c>
      <c r="M24" s="116">
        <v>0.9926</v>
      </c>
      <c r="N24" s="117">
        <v>0.9963</v>
      </c>
      <c r="O24" s="41"/>
      <c r="P24" s="114">
        <v>18</v>
      </c>
      <c r="Q24" s="404" t="s">
        <v>14</v>
      </c>
      <c r="R24" s="115">
        <v>700</v>
      </c>
      <c r="S24" s="115">
        <v>1782</v>
      </c>
      <c r="T24" s="116">
        <v>0.9862</v>
      </c>
      <c r="U24" s="117">
        <v>0.9931</v>
      </c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</row>
    <row r="25" spans="2:47" ht="15.75">
      <c r="B25" s="138">
        <v>71</v>
      </c>
      <c r="C25" s="430" t="s">
        <v>20</v>
      </c>
      <c r="D25" s="430">
        <v>700</v>
      </c>
      <c r="E25" s="430">
        <v>5468</v>
      </c>
      <c r="F25" s="431">
        <v>0.5283</v>
      </c>
      <c r="G25" s="432">
        <v>0.7172595211887727</v>
      </c>
      <c r="H25" s="41"/>
      <c r="I25" s="126">
        <v>71</v>
      </c>
      <c r="J25" s="407" t="s">
        <v>20</v>
      </c>
      <c r="K25" s="127">
        <v>700</v>
      </c>
      <c r="L25" s="127">
        <v>4141</v>
      </c>
      <c r="M25" s="128">
        <v>0.457</v>
      </c>
      <c r="N25" s="129">
        <v>0.679810861423221</v>
      </c>
      <c r="O25" s="41"/>
      <c r="P25" s="126">
        <v>76</v>
      </c>
      <c r="Q25" s="407" t="s">
        <v>20</v>
      </c>
      <c r="R25" s="127">
        <v>700</v>
      </c>
      <c r="S25" s="127">
        <v>4221</v>
      </c>
      <c r="T25" s="128">
        <v>0.535</v>
      </c>
      <c r="U25" s="129">
        <v>0.6925879249706917</v>
      </c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2:47" ht="15.75">
      <c r="B26" s="138">
        <v>72</v>
      </c>
      <c r="C26" s="545" t="s">
        <v>190</v>
      </c>
      <c r="D26" s="430">
        <v>700</v>
      </c>
      <c r="E26" s="430">
        <v>1738</v>
      </c>
      <c r="F26" s="431">
        <v>0.5974</v>
      </c>
      <c r="G26" s="432">
        <v>0.7160996175908223</v>
      </c>
      <c r="H26" s="41"/>
      <c r="I26" s="114">
        <v>64</v>
      </c>
      <c r="J26" s="404" t="s">
        <v>190</v>
      </c>
      <c r="K26" s="115">
        <v>700</v>
      </c>
      <c r="L26" s="115">
        <v>2105</v>
      </c>
      <c r="M26" s="116">
        <v>0.7082</v>
      </c>
      <c r="N26" s="117">
        <v>0.8329257339163023</v>
      </c>
      <c r="O26" s="41"/>
      <c r="P26" s="114">
        <v>60</v>
      </c>
      <c r="Q26" s="404" t="s">
        <v>190</v>
      </c>
      <c r="R26" s="115">
        <v>700</v>
      </c>
      <c r="S26" s="115">
        <v>2071</v>
      </c>
      <c r="T26" s="116">
        <v>0.8135</v>
      </c>
      <c r="U26" s="117">
        <v>0.8786045454545455</v>
      </c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2:47" ht="15.75">
      <c r="B27" s="90">
        <v>63</v>
      </c>
      <c r="C27" s="433" t="s">
        <v>35</v>
      </c>
      <c r="D27" s="433">
        <v>1500</v>
      </c>
      <c r="E27" s="433">
        <v>1540</v>
      </c>
      <c r="F27" s="434">
        <v>0.6846</v>
      </c>
      <c r="G27" s="435">
        <v>0.8312999999999999</v>
      </c>
      <c r="H27" s="41"/>
      <c r="I27" s="114">
        <v>54</v>
      </c>
      <c r="J27" s="404" t="s">
        <v>35</v>
      </c>
      <c r="K27" s="115">
        <v>1500</v>
      </c>
      <c r="L27" s="115">
        <v>1955</v>
      </c>
      <c r="M27" s="116">
        <v>0.8206</v>
      </c>
      <c r="N27" s="117">
        <v>0.8983106571936057</v>
      </c>
      <c r="O27" s="41"/>
      <c r="P27" s="114">
        <v>64</v>
      </c>
      <c r="Q27" s="404" t="s">
        <v>35</v>
      </c>
      <c r="R27" s="115">
        <v>1500</v>
      </c>
      <c r="S27" s="115">
        <v>1721</v>
      </c>
      <c r="T27" s="116">
        <v>0.7388</v>
      </c>
      <c r="U27" s="117">
        <v>0.8549932203389831</v>
      </c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2:47" ht="15.75">
      <c r="B28" s="90">
        <v>13</v>
      </c>
      <c r="C28" s="433" t="s">
        <v>7</v>
      </c>
      <c r="D28" s="433">
        <v>400</v>
      </c>
      <c r="E28" s="433">
        <v>518</v>
      </c>
      <c r="F28" s="434">
        <v>0.9899</v>
      </c>
      <c r="G28" s="435">
        <v>0.99495</v>
      </c>
      <c r="H28" s="41"/>
      <c r="I28" s="114">
        <v>14</v>
      </c>
      <c r="J28" s="404" t="s">
        <v>7</v>
      </c>
      <c r="K28" s="115">
        <v>400</v>
      </c>
      <c r="L28" s="115">
        <v>630</v>
      </c>
      <c r="M28" s="116">
        <v>0.9889</v>
      </c>
      <c r="N28" s="117">
        <v>0.9944500000000001</v>
      </c>
      <c r="O28" s="41"/>
      <c r="P28" s="114">
        <v>28</v>
      </c>
      <c r="Q28" s="404" t="s">
        <v>7</v>
      </c>
      <c r="R28" s="115">
        <v>400</v>
      </c>
      <c r="S28" s="115">
        <v>578</v>
      </c>
      <c r="T28" s="116">
        <v>0.9689</v>
      </c>
      <c r="U28" s="117">
        <v>0.98445</v>
      </c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</row>
    <row r="29" spans="2:47" ht="15.75">
      <c r="B29" s="90">
        <v>59</v>
      </c>
      <c r="C29" s="433" t="s">
        <v>23</v>
      </c>
      <c r="D29" s="433">
        <v>700</v>
      </c>
      <c r="E29" s="433">
        <v>1457</v>
      </c>
      <c r="F29" s="434">
        <v>0.7098</v>
      </c>
      <c r="G29" s="435">
        <v>0.8402745541022592</v>
      </c>
      <c r="H29" s="41"/>
      <c r="I29" s="114">
        <v>60</v>
      </c>
      <c r="J29" s="404" t="s">
        <v>23</v>
      </c>
      <c r="K29" s="115">
        <v>700</v>
      </c>
      <c r="L29" s="115">
        <v>1735</v>
      </c>
      <c r="M29" s="116">
        <v>0.7284</v>
      </c>
      <c r="N29" s="117">
        <v>0.851845478961504</v>
      </c>
      <c r="O29" s="41"/>
      <c r="P29" s="114">
        <v>65</v>
      </c>
      <c r="Q29" s="404" t="s">
        <v>23</v>
      </c>
      <c r="R29" s="115">
        <v>700</v>
      </c>
      <c r="S29" s="115">
        <v>1358</v>
      </c>
      <c r="T29" s="116">
        <v>0.7226</v>
      </c>
      <c r="U29" s="117">
        <v>0.8455622950819672</v>
      </c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</row>
    <row r="30" spans="2:47" ht="15.75">
      <c r="B30" s="90">
        <v>55</v>
      </c>
      <c r="C30" s="433" t="s">
        <v>31</v>
      </c>
      <c r="D30" s="433">
        <v>1500</v>
      </c>
      <c r="E30" s="433">
        <v>3991</v>
      </c>
      <c r="F30" s="434">
        <v>0.7624</v>
      </c>
      <c r="G30" s="435">
        <v>0.8587870069605568</v>
      </c>
      <c r="H30" s="41"/>
      <c r="I30" s="114">
        <v>57</v>
      </c>
      <c r="J30" s="404" t="s">
        <v>31</v>
      </c>
      <c r="K30" s="115">
        <v>1500</v>
      </c>
      <c r="L30" s="115">
        <v>5559</v>
      </c>
      <c r="M30" s="116">
        <v>0.8314</v>
      </c>
      <c r="N30" s="117">
        <v>0.8819104362703165</v>
      </c>
      <c r="O30" s="41"/>
      <c r="P30" s="114">
        <v>56</v>
      </c>
      <c r="Q30" s="404" t="s">
        <v>31</v>
      </c>
      <c r="R30" s="115">
        <v>1500</v>
      </c>
      <c r="S30" s="115">
        <v>4136</v>
      </c>
      <c r="T30" s="116">
        <v>0.8386</v>
      </c>
      <c r="U30" s="117">
        <v>0.9049247696277184</v>
      </c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</row>
    <row r="31" spans="2:47" ht="15.75">
      <c r="B31" s="90">
        <v>1</v>
      </c>
      <c r="C31" s="433" t="s">
        <v>0</v>
      </c>
      <c r="D31" s="433">
        <v>700</v>
      </c>
      <c r="E31" s="433">
        <v>2317</v>
      </c>
      <c r="F31" s="434">
        <v>1</v>
      </c>
      <c r="G31" s="435">
        <v>1</v>
      </c>
      <c r="H31" s="41"/>
      <c r="I31" s="114">
        <v>1</v>
      </c>
      <c r="J31" s="404" t="s">
        <v>0</v>
      </c>
      <c r="K31" s="115">
        <v>700</v>
      </c>
      <c r="L31" s="115">
        <v>2449</v>
      </c>
      <c r="M31" s="116">
        <v>1</v>
      </c>
      <c r="N31" s="117">
        <v>1</v>
      </c>
      <c r="O31" s="41"/>
      <c r="P31" s="114">
        <v>1</v>
      </c>
      <c r="Q31" s="404" t="s">
        <v>0</v>
      </c>
      <c r="R31" s="115">
        <v>700</v>
      </c>
      <c r="S31" s="115">
        <v>2108</v>
      </c>
      <c r="T31" s="116">
        <v>1</v>
      </c>
      <c r="U31" s="117">
        <v>1</v>
      </c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</row>
    <row r="32" spans="2:47" ht="15.75">
      <c r="B32" s="90">
        <v>26</v>
      </c>
      <c r="C32" s="433" t="s">
        <v>117</v>
      </c>
      <c r="D32" s="433">
        <v>400</v>
      </c>
      <c r="E32" s="433">
        <v>539</v>
      </c>
      <c r="F32" s="434">
        <v>0.9537</v>
      </c>
      <c r="G32" s="435">
        <v>0.97685</v>
      </c>
      <c r="H32" s="41"/>
      <c r="I32" s="114">
        <v>24</v>
      </c>
      <c r="J32" s="404" t="s">
        <v>117</v>
      </c>
      <c r="K32" s="115">
        <v>400</v>
      </c>
      <c r="L32" s="115">
        <v>552</v>
      </c>
      <c r="M32" s="116">
        <v>0.977</v>
      </c>
      <c r="N32" s="117">
        <v>0.9840357142857143</v>
      </c>
      <c r="O32" s="41"/>
      <c r="P32" s="114">
        <v>23</v>
      </c>
      <c r="Q32" s="404" t="s">
        <v>117</v>
      </c>
      <c r="R32" s="115">
        <v>400</v>
      </c>
      <c r="S32" s="115">
        <v>536</v>
      </c>
      <c r="T32" s="116">
        <v>0.9774</v>
      </c>
      <c r="U32" s="117">
        <v>0.9887</v>
      </c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2:47" ht="15.75">
      <c r="B33" s="90">
        <v>3</v>
      </c>
      <c r="C33" s="433" t="s">
        <v>77</v>
      </c>
      <c r="D33" s="433">
        <v>700</v>
      </c>
      <c r="E33" s="433">
        <v>2341</v>
      </c>
      <c r="F33" s="434">
        <v>0.9984</v>
      </c>
      <c r="G33" s="435">
        <v>0.9992</v>
      </c>
      <c r="H33" s="41"/>
      <c r="I33" s="114">
        <v>2</v>
      </c>
      <c r="J33" s="404" t="s">
        <v>77</v>
      </c>
      <c r="K33" s="115">
        <v>700</v>
      </c>
      <c r="L33" s="115">
        <v>2689</v>
      </c>
      <c r="M33" s="116">
        <v>0.9993</v>
      </c>
      <c r="N33" s="117">
        <v>0.9996499999999999</v>
      </c>
      <c r="O33" s="41"/>
      <c r="P33" s="114">
        <v>3</v>
      </c>
      <c r="Q33" s="404" t="s">
        <v>77</v>
      </c>
      <c r="R33" s="115">
        <v>700</v>
      </c>
      <c r="S33" s="115">
        <v>2474</v>
      </c>
      <c r="T33" s="116">
        <v>0.9992</v>
      </c>
      <c r="U33" s="117">
        <v>0.9996</v>
      </c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2:47" ht="15.75">
      <c r="B34" s="90">
        <v>23</v>
      </c>
      <c r="C34" s="433" t="s">
        <v>122</v>
      </c>
      <c r="D34" s="433">
        <v>400</v>
      </c>
      <c r="E34" s="433">
        <v>381</v>
      </c>
      <c r="F34" s="434">
        <v>0.9915</v>
      </c>
      <c r="G34" s="435">
        <v>0.9862500000000001</v>
      </c>
      <c r="H34" s="41"/>
      <c r="I34" s="114">
        <v>17</v>
      </c>
      <c r="J34" s="404" t="s">
        <v>122</v>
      </c>
      <c r="K34" s="115">
        <v>400</v>
      </c>
      <c r="L34" s="115">
        <v>482</v>
      </c>
      <c r="M34" s="116">
        <v>0.984</v>
      </c>
      <c r="N34" s="117">
        <v>0.992</v>
      </c>
      <c r="O34" s="41"/>
      <c r="P34" s="114">
        <v>29</v>
      </c>
      <c r="Q34" s="404" t="s">
        <v>122</v>
      </c>
      <c r="R34" s="115">
        <v>400</v>
      </c>
      <c r="S34" s="115">
        <v>464</v>
      </c>
      <c r="T34" s="116">
        <v>0.9682</v>
      </c>
      <c r="U34" s="117">
        <v>0.983032384341637</v>
      </c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</row>
    <row r="35" spans="2:47" ht="15.75">
      <c r="B35" s="138">
        <v>74</v>
      </c>
      <c r="C35" s="430" t="s">
        <v>197</v>
      </c>
      <c r="D35" s="430">
        <v>1500</v>
      </c>
      <c r="E35" s="430">
        <v>2046</v>
      </c>
      <c r="F35" s="431">
        <v>0.4718</v>
      </c>
      <c r="G35" s="432">
        <v>0.6588357798165138</v>
      </c>
      <c r="H35" s="41"/>
      <c r="I35" s="114">
        <v>66</v>
      </c>
      <c r="J35" s="404" t="s">
        <v>197</v>
      </c>
      <c r="K35" s="115">
        <v>1500</v>
      </c>
      <c r="L35" s="115">
        <v>2406</v>
      </c>
      <c r="M35" s="116">
        <v>0.6903</v>
      </c>
      <c r="N35" s="117">
        <v>0.8105038050734312</v>
      </c>
      <c r="O35" s="41"/>
      <c r="P35" s="114">
        <v>61</v>
      </c>
      <c r="Q35" s="404" t="s">
        <v>197</v>
      </c>
      <c r="R35" s="115">
        <v>1500</v>
      </c>
      <c r="S35" s="115">
        <v>2070</v>
      </c>
      <c r="T35" s="116">
        <v>0.7651</v>
      </c>
      <c r="U35" s="117">
        <v>0.8654343106180665</v>
      </c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2:47" ht="15.75">
      <c r="B36" s="90">
        <v>43</v>
      </c>
      <c r="C36" s="433" t="s">
        <v>128</v>
      </c>
      <c r="D36" s="433">
        <v>700</v>
      </c>
      <c r="E36" s="433">
        <v>4039</v>
      </c>
      <c r="F36" s="434">
        <v>0.8677</v>
      </c>
      <c r="G36" s="435">
        <v>0.9228844827586207</v>
      </c>
      <c r="H36" s="41"/>
      <c r="I36" s="114">
        <v>25</v>
      </c>
      <c r="J36" s="404" t="s">
        <v>128</v>
      </c>
      <c r="K36" s="115">
        <v>700</v>
      </c>
      <c r="L36" s="115">
        <v>2226</v>
      </c>
      <c r="M36" s="116">
        <v>0.9703</v>
      </c>
      <c r="N36" s="117">
        <v>0.983245909732017</v>
      </c>
      <c r="O36" s="41"/>
      <c r="P36" s="114">
        <v>51</v>
      </c>
      <c r="Q36" s="404" t="s">
        <v>128</v>
      </c>
      <c r="R36" s="115">
        <v>700</v>
      </c>
      <c r="S36" s="115">
        <v>2132</v>
      </c>
      <c r="T36" s="116">
        <v>0.8956</v>
      </c>
      <c r="U36" s="117">
        <v>0.9423848375451263</v>
      </c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</row>
    <row r="37" spans="2:47" ht="15.75">
      <c r="B37" s="138">
        <v>70</v>
      </c>
      <c r="C37" s="430" t="s">
        <v>86</v>
      </c>
      <c r="D37" s="430">
        <v>1800</v>
      </c>
      <c r="E37" s="430">
        <v>100</v>
      </c>
      <c r="F37" s="431">
        <v>0.9038</v>
      </c>
      <c r="G37" s="432">
        <v>0.7582492063492063</v>
      </c>
      <c r="H37" s="41"/>
      <c r="I37" s="126">
        <v>67</v>
      </c>
      <c r="J37" s="407" t="s">
        <v>86</v>
      </c>
      <c r="K37" s="127">
        <v>1800</v>
      </c>
      <c r="L37" s="127">
        <v>125</v>
      </c>
      <c r="M37" s="128">
        <v>0.95</v>
      </c>
      <c r="N37" s="129">
        <v>0.7888888888888889</v>
      </c>
      <c r="O37" s="41"/>
      <c r="P37" s="126">
        <v>74</v>
      </c>
      <c r="Q37" s="407" t="s">
        <v>86</v>
      </c>
      <c r="R37" s="127">
        <v>1800</v>
      </c>
      <c r="S37" s="127">
        <v>245</v>
      </c>
      <c r="T37" s="128">
        <v>0.8962</v>
      </c>
      <c r="U37" s="129">
        <v>0.7753222222222222</v>
      </c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2:47" ht="15.75">
      <c r="B38" s="90">
        <v>39</v>
      </c>
      <c r="C38" s="433" t="s">
        <v>27</v>
      </c>
      <c r="D38" s="433">
        <v>400</v>
      </c>
      <c r="E38" s="433">
        <v>415</v>
      </c>
      <c r="F38" s="434">
        <v>0.9331</v>
      </c>
      <c r="G38" s="435">
        <v>0.95055</v>
      </c>
      <c r="H38" s="41"/>
      <c r="I38" s="114">
        <v>46</v>
      </c>
      <c r="J38" s="404" t="s">
        <v>27</v>
      </c>
      <c r="K38" s="115">
        <v>400</v>
      </c>
      <c r="L38" s="115">
        <v>639</v>
      </c>
      <c r="M38" s="116">
        <v>0.8721</v>
      </c>
      <c r="N38" s="117">
        <v>0.9292703389830508</v>
      </c>
      <c r="O38" s="41"/>
      <c r="P38" s="114">
        <v>41</v>
      </c>
      <c r="Q38" s="404" t="s">
        <v>27</v>
      </c>
      <c r="R38" s="115">
        <v>400</v>
      </c>
      <c r="S38" s="115">
        <v>523</v>
      </c>
      <c r="T38" s="116">
        <v>0.9415</v>
      </c>
      <c r="U38" s="117">
        <v>0.9596798892988929</v>
      </c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  <row r="39" spans="2:47" ht="15.75">
      <c r="B39" s="90">
        <v>12</v>
      </c>
      <c r="C39" s="433" t="s">
        <v>33</v>
      </c>
      <c r="D39" s="433">
        <v>400</v>
      </c>
      <c r="E39" s="433">
        <v>558</v>
      </c>
      <c r="F39" s="434">
        <v>0.9927</v>
      </c>
      <c r="G39" s="435">
        <v>0.9954676470588235</v>
      </c>
      <c r="H39" s="41"/>
      <c r="I39" s="114">
        <v>1</v>
      </c>
      <c r="J39" s="404" t="s">
        <v>33</v>
      </c>
      <c r="K39" s="115">
        <v>400</v>
      </c>
      <c r="L39" s="115">
        <v>680</v>
      </c>
      <c r="M39" s="116">
        <v>1</v>
      </c>
      <c r="N39" s="117">
        <v>1</v>
      </c>
      <c r="O39" s="41"/>
      <c r="P39" s="114">
        <v>16</v>
      </c>
      <c r="Q39" s="404" t="s">
        <v>33</v>
      </c>
      <c r="R39" s="115">
        <v>400</v>
      </c>
      <c r="S39" s="115">
        <v>665</v>
      </c>
      <c r="T39" s="116">
        <v>0.9903</v>
      </c>
      <c r="U39" s="117">
        <v>0.99515</v>
      </c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</row>
    <row r="40" spans="2:47" ht="15.75">
      <c r="B40" s="90">
        <v>1</v>
      </c>
      <c r="C40" s="433" t="s">
        <v>16</v>
      </c>
      <c r="D40" s="433">
        <v>400</v>
      </c>
      <c r="E40" s="433">
        <v>1137</v>
      </c>
      <c r="F40" s="434">
        <v>1</v>
      </c>
      <c r="G40" s="435">
        <v>1</v>
      </c>
      <c r="H40" s="41"/>
      <c r="I40" s="114">
        <v>1</v>
      </c>
      <c r="J40" s="404" t="s">
        <v>16</v>
      </c>
      <c r="K40" s="115">
        <v>400</v>
      </c>
      <c r="L40" s="115">
        <v>1164</v>
      </c>
      <c r="M40" s="116">
        <v>1</v>
      </c>
      <c r="N40" s="117">
        <v>1</v>
      </c>
      <c r="O40" s="41"/>
      <c r="P40" s="114">
        <v>1</v>
      </c>
      <c r="Q40" s="404" t="s">
        <v>16</v>
      </c>
      <c r="R40" s="115">
        <v>400</v>
      </c>
      <c r="S40" s="115">
        <v>687</v>
      </c>
      <c r="T40" s="116">
        <v>1</v>
      </c>
      <c r="U40" s="117">
        <v>1</v>
      </c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2:47" ht="15.75">
      <c r="B41" s="90">
        <v>5</v>
      </c>
      <c r="C41" s="544" t="s">
        <v>188</v>
      </c>
      <c r="D41" s="433">
        <v>400</v>
      </c>
      <c r="E41" s="433">
        <v>755</v>
      </c>
      <c r="F41" s="434">
        <v>1</v>
      </c>
      <c r="G41" s="435">
        <v>0.9991573033707866</v>
      </c>
      <c r="H41" s="41"/>
      <c r="I41" s="114">
        <v>11</v>
      </c>
      <c r="J41" s="404" t="s">
        <v>188</v>
      </c>
      <c r="K41" s="115">
        <v>400</v>
      </c>
      <c r="L41" s="115">
        <v>727</v>
      </c>
      <c r="M41" s="116">
        <v>0.9938</v>
      </c>
      <c r="N41" s="117">
        <v>0.9969</v>
      </c>
      <c r="O41" s="41"/>
      <c r="P41" s="114">
        <v>6</v>
      </c>
      <c r="Q41" s="404" t="s">
        <v>188</v>
      </c>
      <c r="R41" s="115">
        <v>400</v>
      </c>
      <c r="S41" s="115">
        <v>796</v>
      </c>
      <c r="T41" s="116">
        <v>0.9987</v>
      </c>
      <c r="U41" s="117">
        <v>0.99935</v>
      </c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</row>
    <row r="42" spans="2:47" ht="15.75">
      <c r="B42" s="90">
        <v>44</v>
      </c>
      <c r="C42" s="433" t="s">
        <v>10</v>
      </c>
      <c r="D42" s="433">
        <v>400</v>
      </c>
      <c r="E42" s="433">
        <v>866</v>
      </c>
      <c r="F42" s="434">
        <v>0.8511</v>
      </c>
      <c r="G42" s="435">
        <v>0.9218386597938144</v>
      </c>
      <c r="H42" s="41"/>
      <c r="I42" s="114">
        <v>48</v>
      </c>
      <c r="J42" s="404" t="s">
        <v>10</v>
      </c>
      <c r="K42" s="115">
        <v>400</v>
      </c>
      <c r="L42" s="115">
        <v>1168</v>
      </c>
      <c r="M42" s="116">
        <v>0.9086</v>
      </c>
      <c r="N42" s="117">
        <v>0.9211</v>
      </c>
      <c r="O42" s="41"/>
      <c r="P42" s="114">
        <v>58</v>
      </c>
      <c r="Q42" s="404" t="s">
        <v>10</v>
      </c>
      <c r="R42" s="115">
        <v>400</v>
      </c>
      <c r="S42" s="115">
        <v>909</v>
      </c>
      <c r="T42" s="116">
        <v>0.8347</v>
      </c>
      <c r="U42" s="117">
        <v>0.8969519900497512</v>
      </c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</row>
    <row r="43" spans="2:47" ht="15.75">
      <c r="B43" s="90">
        <v>38</v>
      </c>
      <c r="C43" s="433" t="s">
        <v>28</v>
      </c>
      <c r="D43" s="433">
        <v>400</v>
      </c>
      <c r="E43" s="433">
        <v>1332</v>
      </c>
      <c r="F43" s="434">
        <v>0.9212</v>
      </c>
      <c r="G43" s="435">
        <v>0.9534853754940711</v>
      </c>
      <c r="H43" s="41"/>
      <c r="I43" s="114">
        <v>37</v>
      </c>
      <c r="J43" s="404" t="s">
        <v>28</v>
      </c>
      <c r="K43" s="115">
        <v>400</v>
      </c>
      <c r="L43" s="115">
        <v>1168</v>
      </c>
      <c r="M43" s="116">
        <v>0.925</v>
      </c>
      <c r="N43" s="117">
        <v>0.9595873786407767</v>
      </c>
      <c r="O43" s="41"/>
      <c r="P43" s="114">
        <v>34</v>
      </c>
      <c r="Q43" s="404" t="s">
        <v>28</v>
      </c>
      <c r="R43" s="115">
        <v>400</v>
      </c>
      <c r="S43" s="115">
        <v>1057</v>
      </c>
      <c r="T43" s="116">
        <v>0.9587</v>
      </c>
      <c r="U43" s="117">
        <v>0.9766782442748092</v>
      </c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</row>
    <row r="44" spans="2:47" ht="15.75">
      <c r="B44" s="90">
        <v>40</v>
      </c>
      <c r="C44" s="433" t="s">
        <v>121</v>
      </c>
      <c r="D44" s="433">
        <v>400</v>
      </c>
      <c r="E44" s="433">
        <v>489</v>
      </c>
      <c r="F44" s="434">
        <v>0.9019</v>
      </c>
      <c r="G44" s="435">
        <v>0.9467688153310105</v>
      </c>
      <c r="H44" s="41"/>
      <c r="I44" s="114">
        <v>33</v>
      </c>
      <c r="J44" s="404" t="s">
        <v>121</v>
      </c>
      <c r="K44" s="115">
        <v>400</v>
      </c>
      <c r="L44" s="115">
        <v>612</v>
      </c>
      <c r="M44" s="116">
        <v>0.9369</v>
      </c>
      <c r="N44" s="117">
        <v>0.9668195652173912</v>
      </c>
      <c r="O44" s="41"/>
      <c r="P44" s="114">
        <v>30</v>
      </c>
      <c r="Q44" s="404" t="s">
        <v>121</v>
      </c>
      <c r="R44" s="115">
        <v>400</v>
      </c>
      <c r="S44" s="115">
        <v>413</v>
      </c>
      <c r="T44" s="116">
        <v>0.9618</v>
      </c>
      <c r="U44" s="117">
        <v>0.9809</v>
      </c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</row>
    <row r="45" spans="2:47" ht="15.75">
      <c r="B45" s="90">
        <v>16</v>
      </c>
      <c r="C45" s="433" t="s">
        <v>42</v>
      </c>
      <c r="D45" s="433">
        <v>400</v>
      </c>
      <c r="E45" s="433">
        <v>437</v>
      </c>
      <c r="F45" s="434">
        <v>0.9844</v>
      </c>
      <c r="G45" s="435">
        <v>0.9922</v>
      </c>
      <c r="H45" s="41"/>
      <c r="I45" s="114">
        <v>29</v>
      </c>
      <c r="J45" s="404" t="s">
        <v>42</v>
      </c>
      <c r="K45" s="115">
        <v>400</v>
      </c>
      <c r="L45" s="115">
        <v>446</v>
      </c>
      <c r="M45" s="116">
        <v>0.9548</v>
      </c>
      <c r="N45" s="117">
        <v>0.9752181818181818</v>
      </c>
      <c r="O45" s="41"/>
      <c r="P45" s="114">
        <v>36</v>
      </c>
      <c r="Q45" s="404" t="s">
        <v>42</v>
      </c>
      <c r="R45" s="115">
        <v>400</v>
      </c>
      <c r="S45" s="115">
        <v>453</v>
      </c>
      <c r="T45" s="116">
        <v>0.9435</v>
      </c>
      <c r="U45" s="117">
        <v>0.9693306451612903</v>
      </c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2:47" ht="15.75">
      <c r="B46" s="90">
        <v>20</v>
      </c>
      <c r="C46" s="433" t="s">
        <v>116</v>
      </c>
      <c r="D46" s="433">
        <v>400</v>
      </c>
      <c r="E46" s="433">
        <v>851</v>
      </c>
      <c r="F46" s="434">
        <v>0.9793</v>
      </c>
      <c r="G46" s="435">
        <v>0.9896499999999999</v>
      </c>
      <c r="H46" s="41"/>
      <c r="I46" s="114">
        <v>7</v>
      </c>
      <c r="J46" s="404" t="s">
        <v>116</v>
      </c>
      <c r="K46" s="115">
        <v>400</v>
      </c>
      <c r="L46" s="115">
        <v>885</v>
      </c>
      <c r="M46" s="116">
        <v>0.9961</v>
      </c>
      <c r="N46" s="117">
        <v>0.99805</v>
      </c>
      <c r="O46" s="41"/>
      <c r="P46" s="114">
        <v>13</v>
      </c>
      <c r="Q46" s="404" t="s">
        <v>116</v>
      </c>
      <c r="R46" s="115">
        <v>400</v>
      </c>
      <c r="S46" s="115">
        <v>627</v>
      </c>
      <c r="T46" s="116">
        <v>0.9944</v>
      </c>
      <c r="U46" s="117">
        <v>0.9972</v>
      </c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2:47" ht="15.75">
      <c r="B47" s="90">
        <v>66</v>
      </c>
      <c r="C47" s="433" t="s">
        <v>123</v>
      </c>
      <c r="D47" s="433">
        <v>400</v>
      </c>
      <c r="E47" s="433">
        <v>288</v>
      </c>
      <c r="F47" s="434">
        <v>0.7565</v>
      </c>
      <c r="G47" s="435">
        <v>0.8043395522388059</v>
      </c>
      <c r="H47" s="41"/>
      <c r="I47" s="114">
        <v>56</v>
      </c>
      <c r="J47" s="404" t="s">
        <v>123</v>
      </c>
      <c r="K47" s="115">
        <v>400</v>
      </c>
      <c r="L47" s="115">
        <v>450</v>
      </c>
      <c r="M47" s="116">
        <v>0.7958</v>
      </c>
      <c r="N47" s="117">
        <v>0.8841385321100917</v>
      </c>
      <c r="O47" s="41"/>
      <c r="P47" s="114">
        <v>42</v>
      </c>
      <c r="Q47" s="404" t="s">
        <v>123</v>
      </c>
      <c r="R47" s="115">
        <v>400</v>
      </c>
      <c r="S47" s="115">
        <v>399</v>
      </c>
      <c r="T47" s="116">
        <v>0.9332</v>
      </c>
      <c r="U47" s="117">
        <v>0.9563877697841727</v>
      </c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2:47" ht="15.75">
      <c r="B48" s="90">
        <v>58</v>
      </c>
      <c r="C48" s="433" t="s">
        <v>53</v>
      </c>
      <c r="D48" s="433">
        <v>700</v>
      </c>
      <c r="E48" s="433">
        <v>1118</v>
      </c>
      <c r="F48" s="434">
        <v>0.751</v>
      </c>
      <c r="G48" s="435">
        <v>0.8478893805309735</v>
      </c>
      <c r="H48" s="41"/>
      <c r="I48" s="114">
        <v>36</v>
      </c>
      <c r="J48" s="404" t="s">
        <v>53</v>
      </c>
      <c r="K48" s="115">
        <v>700</v>
      </c>
      <c r="L48" s="115">
        <v>1148</v>
      </c>
      <c r="M48" s="116">
        <v>0.9264</v>
      </c>
      <c r="N48" s="117">
        <v>0.9618725663716814</v>
      </c>
      <c r="O48" s="41"/>
      <c r="P48" s="114">
        <v>27</v>
      </c>
      <c r="Q48" s="404" t="s">
        <v>53</v>
      </c>
      <c r="R48" s="115">
        <v>700</v>
      </c>
      <c r="S48" s="115">
        <v>1103</v>
      </c>
      <c r="T48" s="116">
        <v>0.9702</v>
      </c>
      <c r="U48" s="117">
        <v>0.9851</v>
      </c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2:47" ht="15.75">
      <c r="B49" s="90">
        <v>32</v>
      </c>
      <c r="C49" s="433" t="s">
        <v>45</v>
      </c>
      <c r="D49" s="433">
        <v>400</v>
      </c>
      <c r="E49" s="433">
        <v>698</v>
      </c>
      <c r="F49" s="434">
        <v>0.9515</v>
      </c>
      <c r="G49" s="435">
        <v>0.9635051020408163</v>
      </c>
      <c r="H49" s="41"/>
      <c r="I49" s="114">
        <v>28</v>
      </c>
      <c r="J49" s="404" t="s">
        <v>45</v>
      </c>
      <c r="K49" s="115">
        <v>400</v>
      </c>
      <c r="L49" s="115">
        <v>946</v>
      </c>
      <c r="M49" s="116">
        <v>0.9611</v>
      </c>
      <c r="N49" s="117">
        <v>0.9801250708215297</v>
      </c>
      <c r="O49" s="41"/>
      <c r="P49" s="114">
        <v>26</v>
      </c>
      <c r="Q49" s="404" t="s">
        <v>45</v>
      </c>
      <c r="R49" s="115">
        <v>400</v>
      </c>
      <c r="S49" s="115">
        <v>710</v>
      </c>
      <c r="T49" s="116">
        <v>0.975</v>
      </c>
      <c r="U49" s="117">
        <v>0.9857658959537572</v>
      </c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2:47" ht="15.75">
      <c r="B50" s="90">
        <v>54</v>
      </c>
      <c r="C50" s="433" t="s">
        <v>34</v>
      </c>
      <c r="D50" s="433">
        <v>700</v>
      </c>
      <c r="E50" s="433">
        <v>2664</v>
      </c>
      <c r="F50" s="434">
        <v>0.7853</v>
      </c>
      <c r="G50" s="435">
        <v>0.8603702420981842</v>
      </c>
      <c r="H50" s="41"/>
      <c r="I50" s="114">
        <v>61</v>
      </c>
      <c r="J50" s="404" t="s">
        <v>34</v>
      </c>
      <c r="K50" s="115">
        <v>700</v>
      </c>
      <c r="L50" s="115">
        <v>3085</v>
      </c>
      <c r="M50" s="116">
        <v>0.713</v>
      </c>
      <c r="N50" s="117">
        <v>0.8462510980966325</v>
      </c>
      <c r="O50" s="41"/>
      <c r="P50" s="114">
        <v>53</v>
      </c>
      <c r="Q50" s="404" t="s">
        <v>34</v>
      </c>
      <c r="R50" s="115">
        <v>700</v>
      </c>
      <c r="S50" s="115">
        <v>2411</v>
      </c>
      <c r="T50" s="116">
        <v>0.8561</v>
      </c>
      <c r="U50" s="117">
        <v>0.9185584745762712</v>
      </c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2:47" ht="15.75">
      <c r="B51" s="90">
        <v>61</v>
      </c>
      <c r="C51" s="433" t="s">
        <v>80</v>
      </c>
      <c r="D51" s="433">
        <v>700</v>
      </c>
      <c r="E51" s="433">
        <v>2856</v>
      </c>
      <c r="F51" s="434">
        <v>0.7244</v>
      </c>
      <c r="G51" s="435">
        <v>0.8332508922670192</v>
      </c>
      <c r="H51" s="41"/>
      <c r="I51" s="114">
        <v>49</v>
      </c>
      <c r="J51" s="404" t="s">
        <v>80</v>
      </c>
      <c r="K51" s="115">
        <v>700</v>
      </c>
      <c r="L51" s="115">
        <v>4304</v>
      </c>
      <c r="M51" s="116">
        <v>0.8319</v>
      </c>
      <c r="N51" s="117">
        <v>0.9149771584920956</v>
      </c>
      <c r="O51" s="41"/>
      <c r="P51" s="114">
        <v>45</v>
      </c>
      <c r="Q51" s="404" t="s">
        <v>80</v>
      </c>
      <c r="R51" s="115">
        <v>700</v>
      </c>
      <c r="S51" s="115">
        <v>2541</v>
      </c>
      <c r="T51" s="116">
        <v>0.9317</v>
      </c>
      <c r="U51" s="117">
        <v>0.9549754315304948</v>
      </c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2:47" ht="15.75">
      <c r="B52" s="90">
        <v>6</v>
      </c>
      <c r="C52" s="433" t="s">
        <v>50</v>
      </c>
      <c r="D52" s="433">
        <v>400</v>
      </c>
      <c r="E52" s="433">
        <v>574</v>
      </c>
      <c r="F52" s="434">
        <v>0.9981</v>
      </c>
      <c r="G52" s="435">
        <v>0.99905</v>
      </c>
      <c r="H52" s="41"/>
      <c r="I52" s="114">
        <v>1</v>
      </c>
      <c r="J52" s="404" t="s">
        <v>50</v>
      </c>
      <c r="K52" s="115">
        <v>400</v>
      </c>
      <c r="L52" s="115">
        <v>580</v>
      </c>
      <c r="M52" s="116">
        <v>1</v>
      </c>
      <c r="N52" s="117">
        <v>1</v>
      </c>
      <c r="O52" s="41"/>
      <c r="P52" s="114">
        <v>1</v>
      </c>
      <c r="Q52" s="404" t="s">
        <v>50</v>
      </c>
      <c r="R52" s="115">
        <v>400</v>
      </c>
      <c r="S52" s="115">
        <v>578</v>
      </c>
      <c r="T52" s="116">
        <v>1</v>
      </c>
      <c r="U52" s="117">
        <v>1</v>
      </c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2:47" ht="15.75">
      <c r="B53" s="90">
        <v>1</v>
      </c>
      <c r="C53" s="433" t="s">
        <v>112</v>
      </c>
      <c r="D53" s="433">
        <v>400</v>
      </c>
      <c r="E53" s="433">
        <v>1326</v>
      </c>
      <c r="F53" s="434">
        <v>1</v>
      </c>
      <c r="G53" s="435">
        <v>1</v>
      </c>
      <c r="H53" s="41"/>
      <c r="I53" s="114">
        <v>1</v>
      </c>
      <c r="J53" s="404" t="s">
        <v>112</v>
      </c>
      <c r="K53" s="115">
        <v>400</v>
      </c>
      <c r="L53" s="115">
        <v>1660</v>
      </c>
      <c r="M53" s="116">
        <v>1</v>
      </c>
      <c r="N53" s="117">
        <v>1</v>
      </c>
      <c r="O53" s="41"/>
      <c r="P53" s="114">
        <v>1</v>
      </c>
      <c r="Q53" s="404" t="s">
        <v>112</v>
      </c>
      <c r="R53" s="115">
        <v>400</v>
      </c>
      <c r="S53" s="115">
        <v>1247</v>
      </c>
      <c r="T53" s="116">
        <v>1</v>
      </c>
      <c r="U53" s="117">
        <v>1</v>
      </c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2:47" ht="15.75">
      <c r="B54" s="90">
        <v>45</v>
      </c>
      <c r="C54" s="433" t="s">
        <v>119</v>
      </c>
      <c r="D54" s="433">
        <v>400</v>
      </c>
      <c r="E54" s="433">
        <v>461</v>
      </c>
      <c r="F54" s="434">
        <v>0.8451</v>
      </c>
      <c r="G54" s="435">
        <v>0.9201877952755906</v>
      </c>
      <c r="H54" s="41"/>
      <c r="I54" s="114">
        <v>41</v>
      </c>
      <c r="J54" s="404" t="s">
        <v>119</v>
      </c>
      <c r="K54" s="115">
        <v>400</v>
      </c>
      <c r="L54" s="115">
        <v>382</v>
      </c>
      <c r="M54" s="116">
        <v>0.9171</v>
      </c>
      <c r="N54" s="117">
        <v>0.9477748520710059</v>
      </c>
      <c r="O54" s="41"/>
      <c r="P54" s="114">
        <v>62</v>
      </c>
      <c r="Q54" s="404" t="s">
        <v>119</v>
      </c>
      <c r="R54" s="115">
        <v>400</v>
      </c>
      <c r="S54" s="115">
        <v>460</v>
      </c>
      <c r="T54" s="116">
        <v>0.7618</v>
      </c>
      <c r="U54" s="117">
        <v>0.8639827067669172</v>
      </c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2:47" ht="15.75">
      <c r="B55" s="90">
        <v>19</v>
      </c>
      <c r="C55" s="433" t="s">
        <v>22</v>
      </c>
      <c r="D55" s="433">
        <v>400</v>
      </c>
      <c r="E55" s="433">
        <v>451</v>
      </c>
      <c r="F55" s="434">
        <v>0.9811</v>
      </c>
      <c r="G55" s="435">
        <v>0.99055</v>
      </c>
      <c r="H55" s="41"/>
      <c r="I55" s="114">
        <v>6</v>
      </c>
      <c r="J55" s="404" t="s">
        <v>22</v>
      </c>
      <c r="K55" s="115">
        <v>400</v>
      </c>
      <c r="L55" s="115">
        <v>499</v>
      </c>
      <c r="M55" s="116">
        <v>0.9963</v>
      </c>
      <c r="N55" s="117">
        <v>0.99815</v>
      </c>
      <c r="O55" s="41"/>
      <c r="P55" s="114">
        <v>24</v>
      </c>
      <c r="Q55" s="404" t="s">
        <v>22</v>
      </c>
      <c r="R55" s="115">
        <v>400</v>
      </c>
      <c r="S55" s="115">
        <v>494</v>
      </c>
      <c r="T55" s="116">
        <v>0.9735</v>
      </c>
      <c r="U55" s="117">
        <v>0.98675</v>
      </c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2:47" ht="15.75">
      <c r="B56" s="90">
        <v>1</v>
      </c>
      <c r="C56" s="433" t="s">
        <v>113</v>
      </c>
      <c r="D56" s="433">
        <v>400</v>
      </c>
      <c r="E56" s="433">
        <v>511</v>
      </c>
      <c r="F56" s="434">
        <v>1</v>
      </c>
      <c r="G56" s="435">
        <v>1</v>
      </c>
      <c r="H56" s="41"/>
      <c r="I56" s="114">
        <v>1</v>
      </c>
      <c r="J56" s="404" t="s">
        <v>113</v>
      </c>
      <c r="K56" s="115">
        <v>400</v>
      </c>
      <c r="L56" s="115">
        <v>634</v>
      </c>
      <c r="M56" s="116">
        <v>1</v>
      </c>
      <c r="N56" s="117">
        <v>1</v>
      </c>
      <c r="O56" s="41"/>
      <c r="P56" s="114">
        <v>9</v>
      </c>
      <c r="Q56" s="404" t="s">
        <v>113</v>
      </c>
      <c r="R56" s="115">
        <v>400</v>
      </c>
      <c r="S56" s="115">
        <v>589</v>
      </c>
      <c r="T56" s="116">
        <v>0.9981</v>
      </c>
      <c r="U56" s="117">
        <v>0.99905</v>
      </c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2:47" ht="15.75">
      <c r="B57" s="138">
        <v>69</v>
      </c>
      <c r="C57" s="430" t="s">
        <v>19</v>
      </c>
      <c r="D57" s="430">
        <v>1500</v>
      </c>
      <c r="E57" s="430">
        <v>1535</v>
      </c>
      <c r="F57" s="431">
        <v>0.6383</v>
      </c>
      <c r="G57" s="432">
        <v>0.7728223163841808</v>
      </c>
      <c r="H57" s="41"/>
      <c r="I57" s="126">
        <v>72</v>
      </c>
      <c r="J57" s="407" t="s">
        <v>19</v>
      </c>
      <c r="K57" s="127">
        <v>1500</v>
      </c>
      <c r="L57" s="127">
        <v>1080</v>
      </c>
      <c r="M57" s="128">
        <v>0.5101</v>
      </c>
      <c r="N57" s="129">
        <v>0.6673729813664596</v>
      </c>
      <c r="O57" s="41"/>
      <c r="P57" s="126">
        <v>73</v>
      </c>
      <c r="Q57" s="407" t="s">
        <v>19</v>
      </c>
      <c r="R57" s="127">
        <v>1500</v>
      </c>
      <c r="S57" s="127">
        <v>1043</v>
      </c>
      <c r="T57" s="128">
        <v>0.7349</v>
      </c>
      <c r="U57" s="129">
        <v>0.7858715053763441</v>
      </c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2:47" ht="15.75">
      <c r="B58" s="90">
        <v>14</v>
      </c>
      <c r="C58" s="433" t="s">
        <v>1</v>
      </c>
      <c r="D58" s="433">
        <v>400</v>
      </c>
      <c r="E58" s="433">
        <v>607</v>
      </c>
      <c r="F58" s="434">
        <v>0.989</v>
      </c>
      <c r="G58" s="435">
        <v>0.9944999999999999</v>
      </c>
      <c r="H58" s="41"/>
      <c r="I58" s="114">
        <v>1</v>
      </c>
      <c r="J58" s="404" t="s">
        <v>1</v>
      </c>
      <c r="K58" s="115">
        <v>400</v>
      </c>
      <c r="L58" s="115">
        <v>1276</v>
      </c>
      <c r="M58" s="116">
        <v>1</v>
      </c>
      <c r="N58" s="117">
        <v>1</v>
      </c>
      <c r="O58" s="41"/>
      <c r="P58" s="114">
        <v>1</v>
      </c>
      <c r="Q58" s="404" t="s">
        <v>1</v>
      </c>
      <c r="R58" s="115">
        <v>400</v>
      </c>
      <c r="S58" s="115">
        <v>898</v>
      </c>
      <c r="T58" s="116">
        <v>1</v>
      </c>
      <c r="U58" s="117">
        <v>1</v>
      </c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2:47" ht="15.75">
      <c r="B59" s="90">
        <v>64</v>
      </c>
      <c r="C59" s="433" t="s">
        <v>167</v>
      </c>
      <c r="D59" s="433">
        <v>400</v>
      </c>
      <c r="E59" s="433">
        <v>207</v>
      </c>
      <c r="F59" s="434">
        <v>0.8541</v>
      </c>
      <c r="G59" s="435">
        <v>0.8305499999999999</v>
      </c>
      <c r="H59" s="41"/>
      <c r="I59" s="114">
        <v>63</v>
      </c>
      <c r="J59" s="404" t="s">
        <v>167</v>
      </c>
      <c r="K59" s="115">
        <v>400</v>
      </c>
      <c r="L59" s="115">
        <v>215</v>
      </c>
      <c r="M59" s="116">
        <v>0.8844</v>
      </c>
      <c r="N59" s="117">
        <v>0.833373469387755</v>
      </c>
      <c r="O59" s="41"/>
      <c r="P59" s="114">
        <v>57</v>
      </c>
      <c r="Q59" s="404" t="s">
        <v>167</v>
      </c>
      <c r="R59" s="115">
        <v>400</v>
      </c>
      <c r="S59" s="115">
        <v>301</v>
      </c>
      <c r="T59" s="116">
        <v>0.9021</v>
      </c>
      <c r="U59" s="117">
        <v>0.9015500000000001</v>
      </c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2:47" ht="15.75">
      <c r="B60" s="90">
        <v>1</v>
      </c>
      <c r="C60" s="433" t="s">
        <v>26</v>
      </c>
      <c r="D60" s="433">
        <v>700</v>
      </c>
      <c r="E60" s="433">
        <v>1120</v>
      </c>
      <c r="F60" s="434">
        <v>1</v>
      </c>
      <c r="G60" s="435">
        <v>1</v>
      </c>
      <c r="H60" s="41"/>
      <c r="I60" s="114">
        <v>1</v>
      </c>
      <c r="J60" s="404" t="s">
        <v>26</v>
      </c>
      <c r="K60" s="115">
        <v>700</v>
      </c>
      <c r="L60" s="115">
        <v>1169</v>
      </c>
      <c r="M60" s="116">
        <v>1</v>
      </c>
      <c r="N60" s="117">
        <v>1</v>
      </c>
      <c r="O60" s="41"/>
      <c r="P60" s="114">
        <v>1</v>
      </c>
      <c r="Q60" s="404" t="s">
        <v>26</v>
      </c>
      <c r="R60" s="115">
        <v>700</v>
      </c>
      <c r="S60" s="115">
        <v>1673</v>
      </c>
      <c r="T60" s="116">
        <v>1</v>
      </c>
      <c r="U60" s="117">
        <v>1</v>
      </c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2:47" ht="15.75">
      <c r="B61" s="90">
        <v>15</v>
      </c>
      <c r="C61" s="433" t="s">
        <v>39</v>
      </c>
      <c r="D61" s="433">
        <v>700</v>
      </c>
      <c r="E61" s="433">
        <v>1666</v>
      </c>
      <c r="F61" s="434">
        <v>0.9902</v>
      </c>
      <c r="G61" s="435">
        <v>0.9940885367498313</v>
      </c>
      <c r="H61" s="41"/>
      <c r="I61" s="114">
        <v>10</v>
      </c>
      <c r="J61" s="404" t="s">
        <v>39</v>
      </c>
      <c r="K61" s="115">
        <v>700</v>
      </c>
      <c r="L61" s="115">
        <v>2173</v>
      </c>
      <c r="M61" s="116">
        <v>0.9962</v>
      </c>
      <c r="N61" s="117">
        <v>0.9970705882352942</v>
      </c>
      <c r="O61" s="41"/>
      <c r="P61" s="114">
        <v>10</v>
      </c>
      <c r="Q61" s="404" t="s">
        <v>39</v>
      </c>
      <c r="R61" s="115">
        <v>700</v>
      </c>
      <c r="S61" s="115">
        <v>1535</v>
      </c>
      <c r="T61" s="116">
        <v>0.9969</v>
      </c>
      <c r="U61" s="117">
        <v>0.9984500000000001</v>
      </c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2:47" ht="15.75">
      <c r="B62" s="90">
        <v>1</v>
      </c>
      <c r="C62" s="544" t="s">
        <v>189</v>
      </c>
      <c r="D62" s="433">
        <v>700</v>
      </c>
      <c r="E62" s="433">
        <v>1418</v>
      </c>
      <c r="F62" s="434">
        <v>1</v>
      </c>
      <c r="G62" s="435">
        <v>1</v>
      </c>
      <c r="H62" s="41"/>
      <c r="I62" s="114">
        <v>1</v>
      </c>
      <c r="J62" s="404" t="s">
        <v>189</v>
      </c>
      <c r="K62" s="115">
        <v>700</v>
      </c>
      <c r="L62" s="115">
        <v>1524</v>
      </c>
      <c r="M62" s="116">
        <v>1</v>
      </c>
      <c r="N62" s="117">
        <v>1</v>
      </c>
      <c r="O62" s="41"/>
      <c r="P62" s="114">
        <v>2</v>
      </c>
      <c r="Q62" s="404" t="s">
        <v>189</v>
      </c>
      <c r="R62" s="115">
        <v>700</v>
      </c>
      <c r="S62" s="115">
        <v>1178</v>
      </c>
      <c r="T62" s="116">
        <v>0.9993</v>
      </c>
      <c r="U62" s="117">
        <v>0.9996499999999999</v>
      </c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2:47" ht="15.75">
      <c r="B63" s="90">
        <v>1</v>
      </c>
      <c r="C63" s="433" t="s">
        <v>48</v>
      </c>
      <c r="D63" s="433">
        <v>400</v>
      </c>
      <c r="E63" s="433">
        <v>496</v>
      </c>
      <c r="F63" s="434">
        <v>1</v>
      </c>
      <c r="G63" s="435">
        <v>1</v>
      </c>
      <c r="H63" s="41"/>
      <c r="I63" s="114">
        <v>1</v>
      </c>
      <c r="J63" s="404" t="s">
        <v>48</v>
      </c>
      <c r="K63" s="115">
        <v>400</v>
      </c>
      <c r="L63" s="115">
        <v>405</v>
      </c>
      <c r="M63" s="116">
        <v>1</v>
      </c>
      <c r="N63" s="117">
        <v>1</v>
      </c>
      <c r="O63" s="41"/>
      <c r="P63" s="114">
        <v>1</v>
      </c>
      <c r="Q63" s="404" t="s">
        <v>48</v>
      </c>
      <c r="R63" s="115">
        <v>400</v>
      </c>
      <c r="S63" s="115">
        <v>434</v>
      </c>
      <c r="T63" s="116">
        <v>1</v>
      </c>
      <c r="U63" s="117">
        <v>1</v>
      </c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2:47" ht="15.75">
      <c r="B64" s="90">
        <v>41</v>
      </c>
      <c r="C64" s="544" t="s">
        <v>157</v>
      </c>
      <c r="D64" s="433">
        <v>1500</v>
      </c>
      <c r="E64" s="433">
        <v>3666</v>
      </c>
      <c r="F64" s="434">
        <v>0.8989</v>
      </c>
      <c r="G64" s="435">
        <v>0.9451344547563805</v>
      </c>
      <c r="H64" s="41"/>
      <c r="I64" s="114">
        <v>31</v>
      </c>
      <c r="J64" s="404" t="s">
        <v>157</v>
      </c>
      <c r="K64" s="115">
        <v>1500</v>
      </c>
      <c r="L64" s="115">
        <v>4029</v>
      </c>
      <c r="M64" s="116">
        <v>0.9574</v>
      </c>
      <c r="N64" s="117">
        <v>0.9737</v>
      </c>
      <c r="O64" s="41"/>
      <c r="P64" s="114">
        <v>35</v>
      </c>
      <c r="Q64" s="404" t="s">
        <v>157</v>
      </c>
      <c r="R64" s="115">
        <v>1500</v>
      </c>
      <c r="S64" s="115">
        <v>3362</v>
      </c>
      <c r="T64" s="116">
        <v>0.9405</v>
      </c>
      <c r="U64" s="117">
        <v>0.9696084260051325</v>
      </c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2:47" ht="15.75">
      <c r="B65" s="90">
        <v>50</v>
      </c>
      <c r="C65" s="433" t="s">
        <v>40</v>
      </c>
      <c r="D65" s="433">
        <v>700</v>
      </c>
      <c r="E65" s="433">
        <v>1395</v>
      </c>
      <c r="F65" s="434">
        <v>0.8177</v>
      </c>
      <c r="G65" s="435">
        <v>0.8957475903614458</v>
      </c>
      <c r="H65" s="41"/>
      <c r="I65" s="114">
        <v>52</v>
      </c>
      <c r="J65" s="404" t="s">
        <v>40</v>
      </c>
      <c r="K65" s="115">
        <v>700</v>
      </c>
      <c r="L65" s="115">
        <v>1510</v>
      </c>
      <c r="M65" s="116">
        <v>0.8265</v>
      </c>
      <c r="N65" s="117">
        <v>0.9050738993710692</v>
      </c>
      <c r="O65" s="41"/>
      <c r="P65" s="114">
        <v>52</v>
      </c>
      <c r="Q65" s="404" t="s">
        <v>40</v>
      </c>
      <c r="R65" s="115">
        <v>700</v>
      </c>
      <c r="S65" s="115">
        <v>1699</v>
      </c>
      <c r="T65" s="116">
        <v>0.8748</v>
      </c>
      <c r="U65" s="117">
        <v>0.9334526315789473</v>
      </c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2:47" ht="15.75">
      <c r="B66" s="90">
        <v>42</v>
      </c>
      <c r="C66" s="433" t="s">
        <v>15</v>
      </c>
      <c r="D66" s="433">
        <v>700</v>
      </c>
      <c r="E66" s="433">
        <v>4898</v>
      </c>
      <c r="F66" s="434">
        <v>0.8762</v>
      </c>
      <c r="G66" s="435">
        <v>0.9344144963144962</v>
      </c>
      <c r="H66" s="41"/>
      <c r="I66" s="114">
        <v>39</v>
      </c>
      <c r="J66" s="404" t="s">
        <v>15</v>
      </c>
      <c r="K66" s="115">
        <v>700</v>
      </c>
      <c r="L66" s="115">
        <v>3795</v>
      </c>
      <c r="M66" s="116">
        <v>0.9128</v>
      </c>
      <c r="N66" s="117">
        <v>0.9543710144927535</v>
      </c>
      <c r="O66" s="41"/>
      <c r="P66" s="114">
        <v>49</v>
      </c>
      <c r="Q66" s="404" t="s">
        <v>15</v>
      </c>
      <c r="R66" s="115">
        <v>700</v>
      </c>
      <c r="S66" s="115">
        <v>3373</v>
      </c>
      <c r="T66" s="116">
        <v>0.8988</v>
      </c>
      <c r="U66" s="117">
        <v>0.9433876670092498</v>
      </c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2:47" ht="15.75">
      <c r="B67" s="90">
        <v>21</v>
      </c>
      <c r="C67" s="433" t="s">
        <v>82</v>
      </c>
      <c r="D67" s="433">
        <v>400</v>
      </c>
      <c r="E67" s="433">
        <v>1341</v>
      </c>
      <c r="F67" s="434">
        <v>0.9794</v>
      </c>
      <c r="G67" s="435">
        <v>0.9894275204359673</v>
      </c>
      <c r="H67" s="41"/>
      <c r="I67" s="114">
        <v>50</v>
      </c>
      <c r="J67" s="404" t="s">
        <v>82</v>
      </c>
      <c r="K67" s="115">
        <v>400</v>
      </c>
      <c r="L67" s="115">
        <v>974</v>
      </c>
      <c r="M67" s="116">
        <v>0.898</v>
      </c>
      <c r="N67" s="117">
        <v>0.9146976744186046</v>
      </c>
      <c r="O67" s="41"/>
      <c r="P67" s="114">
        <v>70</v>
      </c>
      <c r="Q67" s="404" t="s">
        <v>82</v>
      </c>
      <c r="R67" s="115">
        <v>400</v>
      </c>
      <c r="S67" s="115">
        <v>832</v>
      </c>
      <c r="T67" s="116">
        <v>0.6774</v>
      </c>
      <c r="U67" s="117">
        <v>0.8045227848101266</v>
      </c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2:47" ht="15.75">
      <c r="B68" s="90">
        <v>33</v>
      </c>
      <c r="C68" s="433" t="s">
        <v>43</v>
      </c>
      <c r="D68" s="433">
        <v>700</v>
      </c>
      <c r="E68" s="433">
        <v>2064</v>
      </c>
      <c r="F68" s="434">
        <v>0.9268</v>
      </c>
      <c r="G68" s="435">
        <v>0.963183393501805</v>
      </c>
      <c r="H68" s="41"/>
      <c r="I68" s="114">
        <v>30</v>
      </c>
      <c r="J68" s="404" t="s">
        <v>43</v>
      </c>
      <c r="K68" s="115">
        <v>700</v>
      </c>
      <c r="L68" s="115">
        <v>1995</v>
      </c>
      <c r="M68" s="116">
        <v>0.9488</v>
      </c>
      <c r="N68" s="117">
        <v>0.9743999999999999</v>
      </c>
      <c r="O68" s="41"/>
      <c r="P68" s="114">
        <v>31</v>
      </c>
      <c r="Q68" s="404" t="s">
        <v>43</v>
      </c>
      <c r="R68" s="115">
        <v>700</v>
      </c>
      <c r="S68" s="115">
        <v>1583</v>
      </c>
      <c r="T68" s="116">
        <v>0.9613</v>
      </c>
      <c r="U68" s="117">
        <v>0.98065</v>
      </c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2:47" ht="15.75">
      <c r="B69" s="90">
        <v>65</v>
      </c>
      <c r="C69" s="433" t="s">
        <v>29</v>
      </c>
      <c r="D69" s="433">
        <v>700</v>
      </c>
      <c r="E69" s="433">
        <v>1792</v>
      </c>
      <c r="F69" s="434">
        <v>0.6351</v>
      </c>
      <c r="G69" s="435">
        <v>0.8108426829268293</v>
      </c>
      <c r="H69" s="41"/>
      <c r="I69" s="114">
        <v>38</v>
      </c>
      <c r="J69" s="404" t="s">
        <v>29</v>
      </c>
      <c r="K69" s="115">
        <v>700</v>
      </c>
      <c r="L69" s="115">
        <v>1356</v>
      </c>
      <c r="M69" s="116">
        <v>0.9108</v>
      </c>
      <c r="N69" s="117">
        <v>0.9544945674044266</v>
      </c>
      <c r="O69" s="41"/>
      <c r="P69" s="114">
        <v>40</v>
      </c>
      <c r="Q69" s="404" t="s">
        <v>29</v>
      </c>
      <c r="R69" s="115">
        <v>700</v>
      </c>
      <c r="S69" s="115">
        <v>1140</v>
      </c>
      <c r="T69" s="116">
        <v>0.9508</v>
      </c>
      <c r="U69" s="117">
        <v>0.9635918819188192</v>
      </c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</row>
    <row r="70" spans="2:47" ht="15.75">
      <c r="B70" s="90">
        <v>1</v>
      </c>
      <c r="C70" s="433" t="s">
        <v>54</v>
      </c>
      <c r="D70" s="433">
        <v>400</v>
      </c>
      <c r="E70" s="433">
        <v>677</v>
      </c>
      <c r="F70" s="434">
        <v>1</v>
      </c>
      <c r="G70" s="435">
        <v>1</v>
      </c>
      <c r="H70" s="41"/>
      <c r="I70" s="114">
        <v>13</v>
      </c>
      <c r="J70" s="404" t="s">
        <v>54</v>
      </c>
      <c r="K70" s="115">
        <v>400</v>
      </c>
      <c r="L70" s="115">
        <v>710</v>
      </c>
      <c r="M70" s="116">
        <v>0.9949</v>
      </c>
      <c r="N70" s="117">
        <v>0.995518669527897</v>
      </c>
      <c r="O70" s="41"/>
      <c r="P70" s="114">
        <v>8</v>
      </c>
      <c r="Q70" s="404" t="s">
        <v>54</v>
      </c>
      <c r="R70" s="115">
        <v>400</v>
      </c>
      <c r="S70" s="115">
        <v>635</v>
      </c>
      <c r="T70" s="116">
        <v>1</v>
      </c>
      <c r="U70" s="117">
        <v>0.9991452991452991</v>
      </c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</row>
    <row r="71" spans="2:47" ht="15.75">
      <c r="B71" s="90">
        <v>1</v>
      </c>
      <c r="C71" s="433" t="s">
        <v>51</v>
      </c>
      <c r="D71" s="433">
        <v>400</v>
      </c>
      <c r="E71" s="433">
        <v>485</v>
      </c>
      <c r="F71" s="434">
        <v>1</v>
      </c>
      <c r="G71" s="435">
        <v>1</v>
      </c>
      <c r="H71" s="41"/>
      <c r="I71" s="114">
        <v>1</v>
      </c>
      <c r="J71" s="404" t="s">
        <v>51</v>
      </c>
      <c r="K71" s="115">
        <v>400</v>
      </c>
      <c r="L71" s="115">
        <v>609</v>
      </c>
      <c r="M71" s="116">
        <v>1</v>
      </c>
      <c r="N71" s="117">
        <v>1</v>
      </c>
      <c r="O71" s="41"/>
      <c r="P71" s="114">
        <v>1</v>
      </c>
      <c r="Q71" s="404" t="s">
        <v>51</v>
      </c>
      <c r="R71" s="115">
        <v>400</v>
      </c>
      <c r="S71" s="115">
        <v>622</v>
      </c>
      <c r="T71" s="116">
        <v>1</v>
      </c>
      <c r="U71" s="117">
        <v>1</v>
      </c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</row>
    <row r="72" spans="2:47" ht="15.75">
      <c r="B72" s="363">
        <v>75</v>
      </c>
      <c r="C72" s="372" t="s">
        <v>79</v>
      </c>
      <c r="D72" s="372">
        <v>700</v>
      </c>
      <c r="E72" s="372">
        <v>726</v>
      </c>
      <c r="F72" s="371">
        <v>0.3964</v>
      </c>
      <c r="G72" s="370">
        <v>0.594268796068796</v>
      </c>
      <c r="H72" s="41"/>
      <c r="I72" s="327">
        <v>74</v>
      </c>
      <c r="J72" s="416" t="s">
        <v>79</v>
      </c>
      <c r="K72" s="417">
        <v>700</v>
      </c>
      <c r="L72" s="417">
        <v>1051</v>
      </c>
      <c r="M72" s="418">
        <v>0.3512</v>
      </c>
      <c r="N72" s="419">
        <v>0.584351793400287</v>
      </c>
      <c r="O72" s="41"/>
      <c r="P72" s="126">
        <v>75</v>
      </c>
      <c r="Q72" s="407" t="s">
        <v>79</v>
      </c>
      <c r="R72" s="127">
        <v>700</v>
      </c>
      <c r="S72" s="127">
        <v>1025</v>
      </c>
      <c r="T72" s="128">
        <v>0.5521</v>
      </c>
      <c r="U72" s="129">
        <v>0.7229798245614035</v>
      </c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</row>
    <row r="73" spans="2:47" ht="15.75">
      <c r="B73" s="90">
        <v>25</v>
      </c>
      <c r="C73" s="433" t="s">
        <v>6</v>
      </c>
      <c r="D73" s="433">
        <v>700</v>
      </c>
      <c r="E73" s="433">
        <v>2333</v>
      </c>
      <c r="F73" s="434">
        <v>0.9632</v>
      </c>
      <c r="G73" s="435">
        <v>0.9801826771653543</v>
      </c>
      <c r="H73" s="41"/>
      <c r="I73" s="114">
        <v>27</v>
      </c>
      <c r="J73" s="404" t="s">
        <v>6</v>
      </c>
      <c r="K73" s="115">
        <v>700</v>
      </c>
      <c r="L73" s="115">
        <v>2572</v>
      </c>
      <c r="M73" s="116">
        <v>0.9645</v>
      </c>
      <c r="N73" s="117">
        <v>0.9806926616328457</v>
      </c>
      <c r="O73" s="41"/>
      <c r="P73" s="114">
        <v>21</v>
      </c>
      <c r="Q73" s="404" t="s">
        <v>6</v>
      </c>
      <c r="R73" s="115">
        <v>700</v>
      </c>
      <c r="S73" s="115">
        <v>2513</v>
      </c>
      <c r="T73" s="116">
        <v>0.9824</v>
      </c>
      <c r="U73" s="117">
        <v>0.9912000000000001</v>
      </c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</row>
    <row r="74" spans="2:47" ht="15.75">
      <c r="B74" s="90">
        <v>8</v>
      </c>
      <c r="C74" s="433" t="s">
        <v>115</v>
      </c>
      <c r="D74" s="433">
        <v>400</v>
      </c>
      <c r="E74" s="433">
        <v>602</v>
      </c>
      <c r="F74" s="434">
        <v>0.9957</v>
      </c>
      <c r="G74" s="435">
        <v>0.99785</v>
      </c>
      <c r="H74" s="41"/>
      <c r="I74" s="114">
        <v>3</v>
      </c>
      <c r="J74" s="404" t="s">
        <v>115</v>
      </c>
      <c r="K74" s="115">
        <v>400</v>
      </c>
      <c r="L74" s="115">
        <v>707</v>
      </c>
      <c r="M74" s="116">
        <v>0.9986</v>
      </c>
      <c r="N74" s="117">
        <v>0.9993000000000001</v>
      </c>
      <c r="O74" s="41"/>
      <c r="P74" s="114">
        <v>14</v>
      </c>
      <c r="Q74" s="404" t="s">
        <v>115</v>
      </c>
      <c r="R74" s="115">
        <v>400</v>
      </c>
      <c r="S74" s="115">
        <v>494</v>
      </c>
      <c r="T74" s="116">
        <v>0.9941</v>
      </c>
      <c r="U74" s="117">
        <v>0.99705</v>
      </c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</row>
    <row r="75" spans="2:47" ht="15.75">
      <c r="B75" s="90">
        <v>36</v>
      </c>
      <c r="C75" s="433" t="s">
        <v>78</v>
      </c>
      <c r="D75" s="433">
        <v>700</v>
      </c>
      <c r="E75" s="433">
        <v>1003</v>
      </c>
      <c r="F75" s="434">
        <v>0.9179</v>
      </c>
      <c r="G75" s="435">
        <v>0.9576166666666667</v>
      </c>
      <c r="H75" s="41"/>
      <c r="I75" s="114">
        <v>18</v>
      </c>
      <c r="J75" s="404" t="s">
        <v>78</v>
      </c>
      <c r="K75" s="115">
        <v>700</v>
      </c>
      <c r="L75" s="115">
        <v>1443</v>
      </c>
      <c r="M75" s="116">
        <v>0.9804</v>
      </c>
      <c r="N75" s="117">
        <v>0.9902</v>
      </c>
      <c r="O75" s="41"/>
      <c r="P75" s="114">
        <v>4</v>
      </c>
      <c r="Q75" s="404" t="s">
        <v>78</v>
      </c>
      <c r="R75" s="115">
        <v>700</v>
      </c>
      <c r="S75" s="115">
        <v>1494</v>
      </c>
      <c r="T75" s="116">
        <v>0.9992</v>
      </c>
      <c r="U75" s="117">
        <v>0.9996</v>
      </c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2:47" ht="15.75">
      <c r="B76" s="90">
        <v>1</v>
      </c>
      <c r="C76" s="433" t="s">
        <v>37</v>
      </c>
      <c r="D76" s="433">
        <v>700</v>
      </c>
      <c r="E76" s="433">
        <v>1489</v>
      </c>
      <c r="F76" s="434">
        <v>1</v>
      </c>
      <c r="G76" s="435">
        <v>1</v>
      </c>
      <c r="H76" s="41"/>
      <c r="I76" s="114">
        <v>1</v>
      </c>
      <c r="J76" s="404" t="s">
        <v>37</v>
      </c>
      <c r="K76" s="115">
        <v>700</v>
      </c>
      <c r="L76" s="115">
        <v>1076</v>
      </c>
      <c r="M76" s="116">
        <v>1</v>
      </c>
      <c r="N76" s="117">
        <v>1</v>
      </c>
      <c r="O76" s="41"/>
      <c r="P76" s="114">
        <v>1</v>
      </c>
      <c r="Q76" s="404" t="s">
        <v>37</v>
      </c>
      <c r="R76" s="115">
        <v>700</v>
      </c>
      <c r="S76" s="115">
        <v>1100</v>
      </c>
      <c r="T76" s="116">
        <v>1</v>
      </c>
      <c r="U76" s="117">
        <v>1</v>
      </c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</row>
    <row r="77" spans="2:47" ht="15.75">
      <c r="B77" s="90">
        <v>30</v>
      </c>
      <c r="C77" s="433" t="s">
        <v>49</v>
      </c>
      <c r="D77" s="433">
        <v>400</v>
      </c>
      <c r="E77" s="433">
        <v>749</v>
      </c>
      <c r="F77" s="434">
        <v>0.9512</v>
      </c>
      <c r="G77" s="435">
        <v>0.9668903225806451</v>
      </c>
      <c r="H77" s="41"/>
      <c r="I77" s="114">
        <v>20</v>
      </c>
      <c r="J77" s="404" t="s">
        <v>49</v>
      </c>
      <c r="K77" s="115">
        <v>400</v>
      </c>
      <c r="L77" s="115">
        <v>669</v>
      </c>
      <c r="M77" s="116">
        <v>0.9766</v>
      </c>
      <c r="N77" s="117">
        <v>0.9876914807302232</v>
      </c>
      <c r="O77" s="41"/>
      <c r="P77" s="114">
        <v>37</v>
      </c>
      <c r="Q77" s="404" t="s">
        <v>49</v>
      </c>
      <c r="R77" s="115">
        <v>400</v>
      </c>
      <c r="S77" s="115">
        <v>583</v>
      </c>
      <c r="T77" s="116">
        <v>0.9358</v>
      </c>
      <c r="U77" s="117">
        <v>0.9664542168674699</v>
      </c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</row>
    <row r="78" spans="2:47" ht="15.75">
      <c r="B78" s="363">
        <v>76</v>
      </c>
      <c r="C78" s="372" t="s">
        <v>127</v>
      </c>
      <c r="D78" s="372">
        <v>700</v>
      </c>
      <c r="E78" s="372">
        <v>1740</v>
      </c>
      <c r="F78" s="371">
        <v>0.285</v>
      </c>
      <c r="G78" s="370">
        <v>0.5063857142857142</v>
      </c>
      <c r="H78" s="41"/>
      <c r="I78" s="126">
        <v>73</v>
      </c>
      <c r="J78" s="407" t="s">
        <v>127</v>
      </c>
      <c r="K78" s="127">
        <v>700</v>
      </c>
      <c r="L78" s="127">
        <v>1216</v>
      </c>
      <c r="M78" s="128">
        <v>0.3783</v>
      </c>
      <c r="N78" s="129">
        <v>0.6046082763337893</v>
      </c>
      <c r="O78" s="41"/>
      <c r="P78" s="114">
        <v>68</v>
      </c>
      <c r="Q78" s="404" t="s">
        <v>127</v>
      </c>
      <c r="R78" s="115">
        <v>700</v>
      </c>
      <c r="S78" s="115">
        <v>970</v>
      </c>
      <c r="T78" s="116">
        <v>0.6815</v>
      </c>
      <c r="U78" s="117">
        <v>0.8095541594454072</v>
      </c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</row>
    <row r="79" spans="2:47" ht="15.75">
      <c r="B79" s="90">
        <v>1</v>
      </c>
      <c r="C79" s="433" t="s">
        <v>76</v>
      </c>
      <c r="D79" s="433">
        <v>400</v>
      </c>
      <c r="E79" s="433">
        <v>404</v>
      </c>
      <c r="F79" s="434">
        <v>1</v>
      </c>
      <c r="G79" s="435">
        <v>1</v>
      </c>
      <c r="H79" s="41"/>
      <c r="I79" s="114">
        <v>9</v>
      </c>
      <c r="J79" s="404" t="s">
        <v>76</v>
      </c>
      <c r="K79" s="115">
        <v>400</v>
      </c>
      <c r="L79" s="115">
        <v>512</v>
      </c>
      <c r="M79" s="116">
        <v>0.9955</v>
      </c>
      <c r="N79" s="117">
        <v>0.99775</v>
      </c>
      <c r="O79" s="41"/>
      <c r="P79" s="114">
        <v>1</v>
      </c>
      <c r="Q79" s="404" t="s">
        <v>76</v>
      </c>
      <c r="R79" s="115">
        <v>400</v>
      </c>
      <c r="S79" s="115">
        <v>688</v>
      </c>
      <c r="T79" s="116">
        <v>1</v>
      </c>
      <c r="U79" s="117">
        <v>1</v>
      </c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</row>
    <row r="80" spans="2:47" ht="15.75">
      <c r="B80" s="90">
        <v>1</v>
      </c>
      <c r="C80" s="433" t="s">
        <v>120</v>
      </c>
      <c r="D80" s="433">
        <v>400</v>
      </c>
      <c r="E80" s="433">
        <v>566</v>
      </c>
      <c r="F80" s="434">
        <v>1</v>
      </c>
      <c r="G80" s="435">
        <v>1</v>
      </c>
      <c r="H80" s="41"/>
      <c r="I80" s="114">
        <v>1</v>
      </c>
      <c r="J80" s="404" t="s">
        <v>120</v>
      </c>
      <c r="K80" s="115">
        <v>400</v>
      </c>
      <c r="L80" s="115">
        <v>789</v>
      </c>
      <c r="M80" s="116">
        <v>1</v>
      </c>
      <c r="N80" s="117">
        <v>1</v>
      </c>
      <c r="O80" s="41"/>
      <c r="P80" s="114">
        <v>1</v>
      </c>
      <c r="Q80" s="404" t="s">
        <v>120</v>
      </c>
      <c r="R80" s="115">
        <v>400</v>
      </c>
      <c r="S80" s="115">
        <v>521</v>
      </c>
      <c r="T80" s="116">
        <v>1</v>
      </c>
      <c r="U80" s="117">
        <v>1</v>
      </c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</row>
    <row r="81" spans="2:47" ht="15.75">
      <c r="B81" s="90">
        <v>60</v>
      </c>
      <c r="C81" s="433" t="s">
        <v>124</v>
      </c>
      <c r="D81" s="433">
        <v>400</v>
      </c>
      <c r="E81" s="433">
        <v>218</v>
      </c>
      <c r="F81" s="434">
        <v>0.8972</v>
      </c>
      <c r="G81" s="435">
        <v>0.8386126582278481</v>
      </c>
      <c r="H81" s="41"/>
      <c r="I81" s="114">
        <v>58</v>
      </c>
      <c r="J81" s="404" t="s">
        <v>124</v>
      </c>
      <c r="K81" s="115">
        <v>400</v>
      </c>
      <c r="L81" s="115">
        <v>252</v>
      </c>
      <c r="M81" s="116">
        <v>0.9207</v>
      </c>
      <c r="N81" s="117">
        <v>0.8817581632653061</v>
      </c>
      <c r="O81" s="41"/>
      <c r="P81" s="114">
        <v>63</v>
      </c>
      <c r="Q81" s="404" t="s">
        <v>124</v>
      </c>
      <c r="R81" s="115">
        <v>400</v>
      </c>
      <c r="S81" s="115">
        <v>209</v>
      </c>
      <c r="T81" s="116">
        <v>0.9349</v>
      </c>
      <c r="U81" s="117">
        <v>0.8571612676056337</v>
      </c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</row>
    <row r="82" spans="2:47" ht="15.75">
      <c r="B82" s="90">
        <v>52</v>
      </c>
      <c r="C82" s="433" t="s">
        <v>56</v>
      </c>
      <c r="D82" s="433">
        <v>700</v>
      </c>
      <c r="E82" s="433">
        <v>2198</v>
      </c>
      <c r="F82" s="434">
        <v>0.7949</v>
      </c>
      <c r="G82" s="435">
        <v>0.8772427461139897</v>
      </c>
      <c r="H82" s="41"/>
      <c r="I82" s="114">
        <v>59</v>
      </c>
      <c r="J82" s="404" t="s">
        <v>56</v>
      </c>
      <c r="K82" s="115">
        <v>700</v>
      </c>
      <c r="L82" s="115">
        <v>1890</v>
      </c>
      <c r="M82" s="116">
        <v>0.7566</v>
      </c>
      <c r="N82" s="117">
        <v>0.8704848739495799</v>
      </c>
      <c r="O82" s="41"/>
      <c r="P82" s="114">
        <v>54</v>
      </c>
      <c r="Q82" s="404" t="s">
        <v>56</v>
      </c>
      <c r="R82" s="115">
        <v>700</v>
      </c>
      <c r="S82" s="115">
        <v>1669</v>
      </c>
      <c r="T82" s="116">
        <v>0.8386</v>
      </c>
      <c r="U82" s="117">
        <v>0.9179571172784244</v>
      </c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</row>
    <row r="83" spans="2:47" ht="15.75">
      <c r="B83" s="90">
        <v>24</v>
      </c>
      <c r="C83" s="433" t="s">
        <v>18</v>
      </c>
      <c r="D83" s="433">
        <v>700</v>
      </c>
      <c r="E83" s="433">
        <v>1067</v>
      </c>
      <c r="F83" s="434">
        <v>0.9683</v>
      </c>
      <c r="G83" s="435">
        <v>0.9831083333333334</v>
      </c>
      <c r="H83" s="41"/>
      <c r="I83" s="114">
        <v>19</v>
      </c>
      <c r="J83" s="404" t="s">
        <v>18</v>
      </c>
      <c r="K83" s="115">
        <v>700</v>
      </c>
      <c r="L83" s="115">
        <v>1344</v>
      </c>
      <c r="M83" s="116">
        <v>0.9789</v>
      </c>
      <c r="N83" s="117">
        <v>0.98915</v>
      </c>
      <c r="O83" s="41"/>
      <c r="P83" s="114">
        <v>25</v>
      </c>
      <c r="Q83" s="404" t="s">
        <v>18</v>
      </c>
      <c r="R83" s="115">
        <v>700</v>
      </c>
      <c r="S83" s="115">
        <v>1392</v>
      </c>
      <c r="T83" s="116">
        <v>0.9764</v>
      </c>
      <c r="U83" s="117">
        <v>0.9861310344827586</v>
      </c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</row>
    <row r="84" spans="2:47" ht="15.75">
      <c r="B84" s="90">
        <v>27</v>
      </c>
      <c r="C84" s="433" t="s">
        <v>9</v>
      </c>
      <c r="D84" s="433">
        <v>700</v>
      </c>
      <c r="E84" s="433">
        <v>1399</v>
      </c>
      <c r="F84" s="434">
        <v>0.9497</v>
      </c>
      <c r="G84" s="435">
        <v>0.974240243902439</v>
      </c>
      <c r="H84" s="41"/>
      <c r="I84" s="114">
        <v>42</v>
      </c>
      <c r="J84" s="404" t="s">
        <v>9</v>
      </c>
      <c r="K84" s="115">
        <v>700</v>
      </c>
      <c r="L84" s="115">
        <v>1658</v>
      </c>
      <c r="M84" s="116">
        <v>0.8937</v>
      </c>
      <c r="N84" s="117">
        <v>0.946587532808399</v>
      </c>
      <c r="O84" s="41"/>
      <c r="P84" s="114">
        <v>48</v>
      </c>
      <c r="Q84" s="404" t="s">
        <v>9</v>
      </c>
      <c r="R84" s="115">
        <v>700</v>
      </c>
      <c r="S84" s="115">
        <v>1311</v>
      </c>
      <c r="T84" s="116">
        <v>0.9059</v>
      </c>
      <c r="U84" s="117">
        <v>0.9462441176470588</v>
      </c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2:47" ht="15.75">
      <c r="B85" s="90">
        <v>35</v>
      </c>
      <c r="C85" s="433" t="s">
        <v>3</v>
      </c>
      <c r="D85" s="433">
        <v>400</v>
      </c>
      <c r="E85" s="433">
        <v>455</v>
      </c>
      <c r="F85" s="434">
        <v>0.922</v>
      </c>
      <c r="G85" s="435">
        <v>0.958979797979798</v>
      </c>
      <c r="H85" s="41"/>
      <c r="I85" s="114">
        <v>22</v>
      </c>
      <c r="J85" s="404" t="s">
        <v>3</v>
      </c>
      <c r="K85" s="115">
        <v>400</v>
      </c>
      <c r="L85" s="115">
        <v>584</v>
      </c>
      <c r="M85" s="116">
        <v>0.9735</v>
      </c>
      <c r="N85" s="117">
        <v>0.98675</v>
      </c>
      <c r="O85" s="41"/>
      <c r="P85" s="114">
        <v>19</v>
      </c>
      <c r="Q85" s="404" t="s">
        <v>3</v>
      </c>
      <c r="R85" s="115">
        <v>400</v>
      </c>
      <c r="S85" s="115">
        <v>469</v>
      </c>
      <c r="T85" s="116">
        <v>0.9843</v>
      </c>
      <c r="U85" s="117">
        <v>0.99215</v>
      </c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</row>
    <row r="86" spans="2:47" ht="15.75">
      <c r="B86" s="90">
        <v>53</v>
      </c>
      <c r="C86" s="433" t="s">
        <v>83</v>
      </c>
      <c r="D86" s="433">
        <v>400</v>
      </c>
      <c r="E86" s="433">
        <v>491</v>
      </c>
      <c r="F86" s="434">
        <v>0.7283</v>
      </c>
      <c r="G86" s="435">
        <v>0.86415</v>
      </c>
      <c r="H86" s="41"/>
      <c r="I86" s="114">
        <v>35</v>
      </c>
      <c r="J86" s="404" t="s">
        <v>83</v>
      </c>
      <c r="K86" s="115">
        <v>400</v>
      </c>
      <c r="L86" s="115">
        <v>731</v>
      </c>
      <c r="M86" s="116">
        <v>0.9256</v>
      </c>
      <c r="N86" s="117">
        <v>0.9619150442477875</v>
      </c>
      <c r="O86" s="41"/>
      <c r="P86" s="114">
        <v>50</v>
      </c>
      <c r="Q86" s="404" t="s">
        <v>83</v>
      </c>
      <c r="R86" s="115">
        <v>400</v>
      </c>
      <c r="S86" s="115">
        <v>629</v>
      </c>
      <c r="T86" s="116">
        <v>0.8854</v>
      </c>
      <c r="U86" s="117">
        <v>0.9427</v>
      </c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2:47" ht="15.75">
      <c r="B87" s="138">
        <v>73</v>
      </c>
      <c r="C87" s="430" t="s">
        <v>41</v>
      </c>
      <c r="D87" s="430">
        <v>700</v>
      </c>
      <c r="E87" s="430">
        <v>1874</v>
      </c>
      <c r="F87" s="431">
        <v>0.5887</v>
      </c>
      <c r="G87" s="432">
        <v>0.7137229003359462</v>
      </c>
      <c r="H87" s="41"/>
      <c r="I87" s="114">
        <v>65</v>
      </c>
      <c r="J87" s="404" t="s">
        <v>41</v>
      </c>
      <c r="K87" s="115">
        <v>700</v>
      </c>
      <c r="L87" s="115">
        <v>2176</v>
      </c>
      <c r="M87" s="116">
        <v>0.7071</v>
      </c>
      <c r="N87" s="117">
        <v>0.8155255244755244</v>
      </c>
      <c r="O87" s="41"/>
      <c r="P87" s="126">
        <v>72</v>
      </c>
      <c r="Q87" s="407" t="s">
        <v>41</v>
      </c>
      <c r="R87" s="127">
        <v>700</v>
      </c>
      <c r="S87" s="127">
        <v>1803</v>
      </c>
      <c r="T87" s="128">
        <v>0.627</v>
      </c>
      <c r="U87" s="129">
        <v>0.7868590733590733</v>
      </c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</row>
    <row r="88" spans="2:47" ht="15.75">
      <c r="B88" s="90">
        <v>47</v>
      </c>
      <c r="C88" s="433" t="s">
        <v>30</v>
      </c>
      <c r="D88" s="433">
        <v>1500</v>
      </c>
      <c r="E88" s="433">
        <v>3998</v>
      </c>
      <c r="F88" s="434">
        <v>0.8603</v>
      </c>
      <c r="G88" s="435">
        <v>0.9088884833451453</v>
      </c>
      <c r="H88" s="41"/>
      <c r="I88" s="114">
        <v>55</v>
      </c>
      <c r="J88" s="404" t="s">
        <v>30</v>
      </c>
      <c r="K88" s="115">
        <v>1500</v>
      </c>
      <c r="L88" s="115">
        <v>4478</v>
      </c>
      <c r="M88" s="116">
        <v>0.8065</v>
      </c>
      <c r="N88" s="117">
        <v>0.8957802087147565</v>
      </c>
      <c r="O88" s="41"/>
      <c r="P88" s="114">
        <v>38</v>
      </c>
      <c r="Q88" s="404" t="s">
        <v>30</v>
      </c>
      <c r="R88" s="115">
        <v>1500</v>
      </c>
      <c r="S88" s="115">
        <v>4315</v>
      </c>
      <c r="T88" s="116">
        <v>0.9422</v>
      </c>
      <c r="U88" s="117">
        <v>0.9662492537313433</v>
      </c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</row>
    <row r="89" spans="2:47" ht="15.75">
      <c r="B89" s="90">
        <v>1</v>
      </c>
      <c r="C89" s="433" t="s">
        <v>118</v>
      </c>
      <c r="D89" s="433">
        <v>400</v>
      </c>
      <c r="E89" s="433">
        <v>561</v>
      </c>
      <c r="F89" s="434">
        <v>1</v>
      </c>
      <c r="G89" s="435">
        <v>1</v>
      </c>
      <c r="H89" s="41"/>
      <c r="I89" s="114">
        <v>1</v>
      </c>
      <c r="J89" s="404" t="s">
        <v>118</v>
      </c>
      <c r="K89" s="115">
        <v>400</v>
      </c>
      <c r="L89" s="115">
        <v>764</v>
      </c>
      <c r="M89" s="116">
        <v>1</v>
      </c>
      <c r="N89" s="117">
        <v>1</v>
      </c>
      <c r="O89" s="41"/>
      <c r="P89" s="114">
        <v>1</v>
      </c>
      <c r="Q89" s="404" t="s">
        <v>118</v>
      </c>
      <c r="R89" s="115">
        <v>400</v>
      </c>
      <c r="S89" s="115">
        <v>674</v>
      </c>
      <c r="T89" s="116">
        <v>1</v>
      </c>
      <c r="U89" s="117">
        <v>1</v>
      </c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</row>
    <row r="90" spans="2:47" ht="15.75">
      <c r="B90" s="90">
        <v>11</v>
      </c>
      <c r="C90" s="433" t="s">
        <v>36</v>
      </c>
      <c r="D90" s="433">
        <v>400</v>
      </c>
      <c r="E90" s="433">
        <v>798</v>
      </c>
      <c r="F90" s="434">
        <v>0.991</v>
      </c>
      <c r="G90" s="435">
        <v>0.9955</v>
      </c>
      <c r="H90" s="41"/>
      <c r="I90" s="114">
        <v>8</v>
      </c>
      <c r="J90" s="404" t="s">
        <v>36</v>
      </c>
      <c r="K90" s="115">
        <v>400</v>
      </c>
      <c r="L90" s="115">
        <v>922</v>
      </c>
      <c r="M90" s="116">
        <v>0.9978</v>
      </c>
      <c r="N90" s="117">
        <v>0.997889898989899</v>
      </c>
      <c r="O90" s="41"/>
      <c r="P90" s="114">
        <v>15</v>
      </c>
      <c r="Q90" s="404" t="s">
        <v>36</v>
      </c>
      <c r="R90" s="115">
        <v>400</v>
      </c>
      <c r="S90" s="115">
        <v>728</v>
      </c>
      <c r="T90" s="116">
        <v>0.994</v>
      </c>
      <c r="U90" s="117">
        <v>0.997</v>
      </c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</row>
    <row r="91" spans="2:47" ht="15.75">
      <c r="B91" s="90">
        <v>1</v>
      </c>
      <c r="C91" s="433" t="s">
        <v>24</v>
      </c>
      <c r="D91" s="433">
        <v>400</v>
      </c>
      <c r="E91" s="433">
        <v>805</v>
      </c>
      <c r="F91" s="434">
        <v>1</v>
      </c>
      <c r="G91" s="435">
        <v>1</v>
      </c>
      <c r="H91" s="41"/>
      <c r="I91" s="114">
        <v>1</v>
      </c>
      <c r="J91" s="404" t="s">
        <v>24</v>
      </c>
      <c r="K91" s="115">
        <v>400</v>
      </c>
      <c r="L91" s="115">
        <v>1139</v>
      </c>
      <c r="M91" s="116">
        <v>1</v>
      </c>
      <c r="N91" s="117">
        <v>1</v>
      </c>
      <c r="O91" s="41"/>
      <c r="P91" s="114">
        <v>1</v>
      </c>
      <c r="Q91" s="404" t="s">
        <v>24</v>
      </c>
      <c r="R91" s="115">
        <v>400</v>
      </c>
      <c r="S91" s="115">
        <v>609</v>
      </c>
      <c r="T91" s="116">
        <v>1</v>
      </c>
      <c r="U91" s="117">
        <v>1</v>
      </c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</row>
    <row r="92" spans="2:47" ht="15.75">
      <c r="B92" s="90">
        <v>22</v>
      </c>
      <c r="C92" s="433" t="s">
        <v>52</v>
      </c>
      <c r="D92" s="433">
        <v>400</v>
      </c>
      <c r="E92" s="433">
        <v>638</v>
      </c>
      <c r="F92" s="434">
        <v>0.9756</v>
      </c>
      <c r="G92" s="435">
        <v>0.9878</v>
      </c>
      <c r="H92" s="41"/>
      <c r="I92" s="114">
        <v>26</v>
      </c>
      <c r="J92" s="404" t="s">
        <v>52</v>
      </c>
      <c r="K92" s="115">
        <v>400</v>
      </c>
      <c r="L92" s="115">
        <v>1030</v>
      </c>
      <c r="M92" s="116">
        <v>0.9643</v>
      </c>
      <c r="N92" s="117">
        <v>0.9808342105263158</v>
      </c>
      <c r="O92" s="41"/>
      <c r="P92" s="114">
        <v>22</v>
      </c>
      <c r="Q92" s="404" t="s">
        <v>52</v>
      </c>
      <c r="R92" s="115">
        <v>400</v>
      </c>
      <c r="S92" s="115">
        <v>508</v>
      </c>
      <c r="T92" s="116">
        <v>0.9819</v>
      </c>
      <c r="U92" s="117">
        <v>0.99095</v>
      </c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</row>
    <row r="93" spans="2:47" ht="15.75">
      <c r="B93" s="90">
        <v>31</v>
      </c>
      <c r="C93" s="544" t="s">
        <v>191</v>
      </c>
      <c r="D93" s="433">
        <v>400</v>
      </c>
      <c r="E93" s="433">
        <v>415</v>
      </c>
      <c r="F93" s="434">
        <v>0.9408</v>
      </c>
      <c r="G93" s="435">
        <v>0.9650043165467626</v>
      </c>
      <c r="H93" s="41"/>
      <c r="I93" s="114">
        <v>40</v>
      </c>
      <c r="J93" s="404" t="s">
        <v>191</v>
      </c>
      <c r="K93" s="115">
        <v>400</v>
      </c>
      <c r="L93" s="115">
        <v>349</v>
      </c>
      <c r="M93" s="116">
        <v>0.9629</v>
      </c>
      <c r="N93" s="117">
        <v>0.9527921052631578</v>
      </c>
      <c r="O93" s="41"/>
      <c r="P93" s="114">
        <v>12</v>
      </c>
      <c r="Q93" s="404" t="s">
        <v>191</v>
      </c>
      <c r="R93" s="115">
        <v>400</v>
      </c>
      <c r="S93" s="115">
        <v>527</v>
      </c>
      <c r="T93" s="116">
        <v>0.9962</v>
      </c>
      <c r="U93" s="117">
        <v>0.9981</v>
      </c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</row>
    <row r="94" spans="2:47" ht="15.75">
      <c r="B94" s="363">
        <v>77</v>
      </c>
      <c r="C94" s="372" t="s">
        <v>129</v>
      </c>
      <c r="D94" s="372">
        <v>1500</v>
      </c>
      <c r="E94" s="372">
        <v>380</v>
      </c>
      <c r="F94" s="371">
        <v>0.1034</v>
      </c>
      <c r="G94" s="370">
        <v>0.32785686274509807</v>
      </c>
      <c r="H94" s="41"/>
      <c r="I94" s="327">
        <v>75</v>
      </c>
      <c r="J94" s="416" t="s">
        <v>129</v>
      </c>
      <c r="K94" s="417">
        <v>1500</v>
      </c>
      <c r="L94" s="417">
        <v>612</v>
      </c>
      <c r="M94" s="418">
        <v>0.2404</v>
      </c>
      <c r="N94" s="419">
        <v>0.39050967741935483</v>
      </c>
      <c r="O94" s="41"/>
      <c r="P94" s="327">
        <v>78</v>
      </c>
      <c r="Q94" s="416" t="s">
        <v>129</v>
      </c>
      <c r="R94" s="417">
        <v>1500</v>
      </c>
      <c r="S94" s="417">
        <v>565</v>
      </c>
      <c r="T94" s="418">
        <v>0.164</v>
      </c>
      <c r="U94" s="419">
        <v>0.22500250626566415</v>
      </c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</row>
    <row r="95" spans="2:47" ht="15.75">
      <c r="B95" s="90">
        <v>1</v>
      </c>
      <c r="C95" s="433" t="s">
        <v>13</v>
      </c>
      <c r="D95" s="433">
        <v>700</v>
      </c>
      <c r="E95" s="433">
        <v>1966</v>
      </c>
      <c r="F95" s="434">
        <v>1</v>
      </c>
      <c r="G95" s="435">
        <v>1</v>
      </c>
      <c r="H95" s="41"/>
      <c r="I95" s="114">
        <v>1</v>
      </c>
      <c r="J95" s="404" t="s">
        <v>13</v>
      </c>
      <c r="K95" s="115">
        <v>700</v>
      </c>
      <c r="L95" s="115">
        <v>2272</v>
      </c>
      <c r="M95" s="116">
        <v>1</v>
      </c>
      <c r="N95" s="117">
        <v>1</v>
      </c>
      <c r="O95" s="41"/>
      <c r="P95" s="114">
        <v>1</v>
      </c>
      <c r="Q95" s="404" t="s">
        <v>13</v>
      </c>
      <c r="R95" s="115">
        <v>700</v>
      </c>
      <c r="S95" s="115">
        <v>2129</v>
      </c>
      <c r="T95" s="116">
        <v>1</v>
      </c>
      <c r="U95" s="117">
        <v>1</v>
      </c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</row>
    <row r="96" spans="2:47" ht="15.75">
      <c r="B96" s="90">
        <v>34</v>
      </c>
      <c r="C96" s="433" t="s">
        <v>114</v>
      </c>
      <c r="D96" s="433">
        <v>400</v>
      </c>
      <c r="E96" s="433">
        <v>372</v>
      </c>
      <c r="F96" s="434">
        <v>0.9505</v>
      </c>
      <c r="G96" s="435">
        <v>0.9612499999999999</v>
      </c>
      <c r="H96" s="41"/>
      <c r="I96" s="114">
        <v>21</v>
      </c>
      <c r="J96" s="404" t="s">
        <v>114</v>
      </c>
      <c r="K96" s="115">
        <v>400</v>
      </c>
      <c r="L96" s="115">
        <v>473</v>
      </c>
      <c r="M96" s="116">
        <v>0.9748</v>
      </c>
      <c r="N96" s="117">
        <v>0.9874</v>
      </c>
      <c r="O96" s="41"/>
      <c r="P96" s="114">
        <v>17</v>
      </c>
      <c r="Q96" s="404" t="s">
        <v>114</v>
      </c>
      <c r="R96" s="115">
        <v>400</v>
      </c>
      <c r="S96" s="115">
        <v>400</v>
      </c>
      <c r="T96" s="116">
        <v>0.9874</v>
      </c>
      <c r="U96" s="117">
        <v>0.9937</v>
      </c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</row>
    <row r="97" spans="2:47" ht="15.75">
      <c r="B97" s="90">
        <v>18</v>
      </c>
      <c r="C97" s="433" t="s">
        <v>17</v>
      </c>
      <c r="D97" s="433">
        <v>400</v>
      </c>
      <c r="E97" s="433">
        <v>386</v>
      </c>
      <c r="F97" s="434">
        <v>0.9972</v>
      </c>
      <c r="G97" s="435">
        <v>0.9916</v>
      </c>
      <c r="H97" s="41"/>
      <c r="I97" s="114">
        <v>1</v>
      </c>
      <c r="J97" s="404" t="s">
        <v>17</v>
      </c>
      <c r="K97" s="115">
        <v>400</v>
      </c>
      <c r="L97" s="115">
        <v>598</v>
      </c>
      <c r="M97" s="116">
        <v>1</v>
      </c>
      <c r="N97" s="117">
        <v>1</v>
      </c>
      <c r="O97" s="41"/>
      <c r="P97" s="114">
        <v>7</v>
      </c>
      <c r="Q97" s="404" t="s">
        <v>17</v>
      </c>
      <c r="R97" s="115">
        <v>400</v>
      </c>
      <c r="S97" s="115">
        <v>520</v>
      </c>
      <c r="T97" s="116">
        <v>0.9983</v>
      </c>
      <c r="U97" s="117">
        <v>0.99915</v>
      </c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</row>
    <row r="98" spans="2:47" ht="15.75">
      <c r="B98" s="90">
        <v>46</v>
      </c>
      <c r="C98" s="433" t="s">
        <v>8</v>
      </c>
      <c r="D98" s="433">
        <v>700</v>
      </c>
      <c r="E98" s="433">
        <v>1348</v>
      </c>
      <c r="F98" s="434">
        <v>0.8504</v>
      </c>
      <c r="G98" s="435">
        <v>0.9122288248337029</v>
      </c>
      <c r="H98" s="41"/>
      <c r="I98" s="114">
        <v>51</v>
      </c>
      <c r="J98" s="404" t="s">
        <v>8</v>
      </c>
      <c r="K98" s="115">
        <v>700</v>
      </c>
      <c r="L98" s="115">
        <v>1451</v>
      </c>
      <c r="M98" s="116">
        <v>0.8307</v>
      </c>
      <c r="N98" s="117">
        <v>0.911901724137931</v>
      </c>
      <c r="O98" s="41"/>
      <c r="P98" s="114">
        <v>43</v>
      </c>
      <c r="Q98" s="404" t="s">
        <v>8</v>
      </c>
      <c r="R98" s="115">
        <v>700</v>
      </c>
      <c r="S98" s="115">
        <v>1167</v>
      </c>
      <c r="T98" s="116">
        <v>0.9162</v>
      </c>
      <c r="U98" s="117">
        <v>0.9560118329466357</v>
      </c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</row>
    <row r="99" spans="2:47" ht="15.75">
      <c r="B99" s="90">
        <v>9</v>
      </c>
      <c r="C99" s="433" t="s">
        <v>81</v>
      </c>
      <c r="D99" s="433">
        <v>400</v>
      </c>
      <c r="E99" s="433">
        <v>775</v>
      </c>
      <c r="F99" s="434">
        <v>0.9962</v>
      </c>
      <c r="G99" s="435">
        <v>0.9975174757281553</v>
      </c>
      <c r="H99" s="41"/>
      <c r="I99" s="114">
        <v>4</v>
      </c>
      <c r="J99" s="404" t="s">
        <v>81</v>
      </c>
      <c r="K99" s="115">
        <v>400</v>
      </c>
      <c r="L99" s="115">
        <v>883</v>
      </c>
      <c r="M99" s="116">
        <v>0.9976</v>
      </c>
      <c r="N99" s="117">
        <v>0.9988</v>
      </c>
      <c r="O99" s="41"/>
      <c r="P99" s="114">
        <v>5</v>
      </c>
      <c r="Q99" s="404" t="s">
        <v>81</v>
      </c>
      <c r="R99" s="115">
        <v>400</v>
      </c>
      <c r="S99" s="115">
        <v>867</v>
      </c>
      <c r="T99" s="116">
        <v>0.9989</v>
      </c>
      <c r="U99" s="117">
        <v>0.99945</v>
      </c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</row>
    <row r="100" spans="2:21" s="41" customFormat="1" ht="16.5" thickBot="1">
      <c r="B100" s="95">
        <v>10</v>
      </c>
      <c r="C100" s="427" t="s">
        <v>125</v>
      </c>
      <c r="D100" s="427">
        <v>400</v>
      </c>
      <c r="E100" s="427">
        <v>474</v>
      </c>
      <c r="F100" s="428">
        <v>0.9941</v>
      </c>
      <c r="G100" s="429">
        <v>0.99705</v>
      </c>
      <c r="I100" s="118">
        <v>16</v>
      </c>
      <c r="J100" s="405" t="s">
        <v>125</v>
      </c>
      <c r="K100" s="119">
        <v>400</v>
      </c>
      <c r="L100" s="119">
        <v>548</v>
      </c>
      <c r="M100" s="120">
        <v>0.989</v>
      </c>
      <c r="N100" s="121">
        <v>0.993003740648379</v>
      </c>
      <c r="P100" s="118">
        <v>20</v>
      </c>
      <c r="Q100" s="405" t="s">
        <v>125</v>
      </c>
      <c r="R100" s="119">
        <v>400</v>
      </c>
      <c r="S100" s="119">
        <v>570</v>
      </c>
      <c r="T100" s="120">
        <v>0.9905</v>
      </c>
      <c r="U100" s="121">
        <v>0.9918253424657535</v>
      </c>
    </row>
    <row r="101" s="41" customFormat="1" ht="15"/>
    <row r="102" s="41" customFormat="1" ht="15"/>
    <row r="103" s="41" customFormat="1" ht="15"/>
    <row r="104" s="41" customFormat="1" ht="15"/>
    <row r="105" s="41" customFormat="1" ht="15"/>
    <row r="106" s="41" customFormat="1" ht="15"/>
    <row r="107" s="41" customFormat="1" ht="15"/>
    <row r="108" s="41" customFormat="1" ht="15"/>
    <row r="109" s="41" customFormat="1" ht="15"/>
    <row r="110" s="41" customFormat="1" ht="15"/>
    <row r="111" s="41" customFormat="1" ht="15"/>
    <row r="112" s="41" customFormat="1" ht="15"/>
    <row r="113" s="41" customFormat="1" ht="15"/>
    <row r="114" s="41" customFormat="1" ht="15"/>
    <row r="115" s="41" customFormat="1" ht="15"/>
    <row r="116" s="41" customFormat="1" ht="15"/>
    <row r="117" s="41" customFormat="1" ht="15"/>
    <row r="118" s="41" customFormat="1" ht="15"/>
    <row r="119" s="41" customFormat="1" ht="15"/>
    <row r="120" s="41" customFormat="1" ht="15"/>
    <row r="121" s="41" customFormat="1" ht="15"/>
    <row r="122" s="41" customFormat="1" ht="15"/>
    <row r="123" s="41" customFormat="1" ht="15"/>
    <row r="124" s="41" customFormat="1" ht="15"/>
    <row r="125" s="41" customFormat="1" ht="15"/>
    <row r="126" s="41" customFormat="1" ht="15"/>
    <row r="127" s="41" customFormat="1" ht="15"/>
    <row r="128" s="41" customFormat="1" ht="15"/>
    <row r="129" s="41" customFormat="1" ht="15"/>
    <row r="130" s="41" customFormat="1" ht="15"/>
    <row r="131" s="41" customFormat="1" ht="15"/>
    <row r="132" s="41" customFormat="1" ht="15"/>
    <row r="133" s="41" customFormat="1" ht="15"/>
    <row r="134" s="41" customFormat="1" ht="15"/>
    <row r="135" s="41" customFormat="1" ht="15"/>
    <row r="136" s="41" customFormat="1" ht="15"/>
    <row r="137" s="41" customFormat="1" ht="15"/>
    <row r="138" s="41" customFormat="1" ht="15"/>
    <row r="139" s="41" customFormat="1" ht="15"/>
    <row r="140" s="41" customFormat="1" ht="15"/>
    <row r="141" s="41" customFormat="1" ht="15"/>
    <row r="142" s="41" customFormat="1" ht="15"/>
    <row r="143" s="41" customFormat="1" ht="15"/>
    <row r="144" s="41" customFormat="1" ht="15"/>
    <row r="145" s="41" customFormat="1" ht="15"/>
    <row r="146" s="41" customFormat="1" ht="15"/>
    <row r="147" s="41" customFormat="1" ht="15"/>
    <row r="148" s="41" customFormat="1" ht="15"/>
    <row r="149" s="41" customFormat="1" ht="15"/>
    <row r="150" s="41" customFormat="1" ht="15"/>
    <row r="151" s="41" customFormat="1" ht="15"/>
    <row r="152" s="41" customFormat="1" ht="15"/>
    <row r="153" s="41" customFormat="1" ht="15"/>
    <row r="154" s="41" customFormat="1" ht="15"/>
    <row r="155" s="41" customFormat="1" ht="15"/>
    <row r="156" s="41" customFormat="1" ht="15"/>
    <row r="157" s="41" customFormat="1" ht="15"/>
    <row r="158" s="41" customFormat="1" ht="15"/>
    <row r="159" s="41" customFormat="1" ht="15"/>
    <row r="160" s="41" customFormat="1" ht="15"/>
    <row r="161" s="41" customFormat="1" ht="15"/>
    <row r="162" s="41" customFormat="1" ht="15"/>
    <row r="163" s="41" customFormat="1" ht="15"/>
    <row r="164" s="41" customFormat="1" ht="15"/>
    <row r="165" s="41" customFormat="1" ht="15"/>
    <row r="166" s="41" customFormat="1" ht="15"/>
    <row r="167" s="41" customFormat="1" ht="15"/>
    <row r="168" s="41" customFormat="1" ht="15"/>
    <row r="169" s="41" customFormat="1" ht="15"/>
    <row r="170" s="41" customFormat="1" ht="15"/>
    <row r="171" s="41" customFormat="1" ht="15"/>
    <row r="172" s="41" customFormat="1" ht="15"/>
    <row r="173" s="41" customFormat="1" ht="15"/>
    <row r="174" s="41" customFormat="1" ht="15"/>
    <row r="175" s="41" customFormat="1" ht="15"/>
    <row r="176" s="41" customFormat="1" ht="15"/>
    <row r="177" s="41" customFormat="1" ht="15"/>
    <row r="178" s="41" customFormat="1" ht="15"/>
    <row r="179" s="41" customFormat="1" ht="15"/>
    <row r="180" s="41" customFormat="1" ht="15"/>
    <row r="181" s="41" customFormat="1" ht="15"/>
    <row r="182" s="41" customFormat="1" ht="15"/>
    <row r="183" s="41" customFormat="1" ht="15"/>
    <row r="184" s="41" customFormat="1" ht="15"/>
    <row r="185" s="41" customFormat="1" ht="15"/>
    <row r="186" s="41" customFormat="1" ht="15"/>
    <row r="187" s="41" customFormat="1" ht="15"/>
    <row r="188" s="41" customFormat="1" ht="15"/>
    <row r="189" s="41" customFormat="1" ht="15"/>
    <row r="190" s="41" customFormat="1" ht="15"/>
    <row r="191" s="41" customFormat="1" ht="15"/>
    <row r="192" s="41" customFormat="1" ht="15"/>
    <row r="193" s="41" customFormat="1" ht="15"/>
    <row r="194" s="41" customFormat="1" ht="15"/>
    <row r="195" s="41" customFormat="1" ht="15"/>
    <row r="196" s="41" customFormat="1" ht="15"/>
    <row r="197" s="41" customFormat="1" ht="15"/>
    <row r="198" s="41" customFormat="1" ht="15"/>
    <row r="199" s="41" customFormat="1" ht="15"/>
    <row r="200" s="41" customFormat="1" ht="15"/>
    <row r="201" s="41" customFormat="1" ht="15"/>
    <row r="202" s="41" customFormat="1" ht="15"/>
    <row r="203" s="41" customFormat="1" ht="15"/>
    <row r="204" s="41" customFormat="1" ht="15"/>
    <row r="205" s="41" customFormat="1" ht="15"/>
    <row r="206" s="41" customFormat="1" ht="15"/>
    <row r="207" s="41" customFormat="1" ht="15"/>
    <row r="208" s="41" customFormat="1" ht="15"/>
    <row r="209" s="41" customFormat="1" ht="15"/>
    <row r="210" s="41" customFormat="1" ht="15"/>
    <row r="211" s="41" customFormat="1" ht="15"/>
    <row r="212" s="41" customFormat="1" ht="15"/>
    <row r="213" s="41" customFormat="1" ht="15"/>
    <row r="214" s="41" customFormat="1" ht="15"/>
    <row r="215" s="41" customFormat="1" ht="15"/>
    <row r="216" s="41" customFormat="1" ht="15"/>
    <row r="217" s="41" customFormat="1" ht="15"/>
    <row r="218" s="41" customFormat="1" ht="15"/>
    <row r="219" s="41" customFormat="1" ht="15"/>
    <row r="220" s="41" customFormat="1" ht="15"/>
    <row r="221" s="41" customFormat="1" ht="15"/>
    <row r="222" s="41" customFormat="1" ht="15"/>
    <row r="223" s="41" customFormat="1" ht="15"/>
    <row r="224" s="41" customFormat="1" ht="15"/>
    <row r="225" s="41" customFormat="1" ht="15"/>
    <row r="226" s="41" customFormat="1" ht="15"/>
    <row r="227" s="41" customFormat="1" ht="15"/>
    <row r="228" s="41" customFormat="1" ht="15"/>
    <row r="229" s="41" customFormat="1" ht="15"/>
    <row r="230" s="41" customFormat="1" ht="15"/>
    <row r="231" s="41" customFormat="1" ht="15"/>
    <row r="232" s="41" customFormat="1" ht="15"/>
    <row r="233" s="41" customFormat="1" ht="15"/>
    <row r="234" s="41" customFormat="1" ht="15"/>
    <row r="235" s="41" customFormat="1" ht="15"/>
    <row r="236" s="41" customFormat="1" ht="15"/>
    <row r="237" s="41" customFormat="1" ht="15"/>
    <row r="238" s="41" customFormat="1" ht="15"/>
    <row r="239" s="41" customFormat="1" ht="15"/>
    <row r="240" s="41" customFormat="1" ht="15"/>
    <row r="241" s="41" customFormat="1" ht="15"/>
    <row r="242" s="41" customFormat="1" ht="15"/>
    <row r="243" s="41" customFormat="1" ht="15"/>
    <row r="244" s="41" customFormat="1" ht="15"/>
    <row r="245" s="41" customFormat="1" ht="15"/>
    <row r="246" s="41" customFormat="1" ht="15"/>
    <row r="247" s="41" customFormat="1" ht="15"/>
    <row r="248" s="41" customFormat="1" ht="15"/>
    <row r="249" s="41" customFormat="1" ht="15"/>
    <row r="250" s="41" customFormat="1" ht="15"/>
    <row r="251" s="41" customFormat="1" ht="15"/>
    <row r="252" s="41" customFormat="1" ht="15"/>
    <row r="253" s="41" customFormat="1" ht="15"/>
    <row r="254" s="41" customFormat="1" ht="15"/>
    <row r="255" s="41" customFormat="1" ht="15"/>
    <row r="256" s="41" customFormat="1" ht="15"/>
    <row r="257" s="41" customFormat="1" ht="15"/>
    <row r="258" s="41" customFormat="1" ht="15"/>
    <row r="259" s="41" customFormat="1" ht="15"/>
    <row r="260" s="41" customFormat="1" ht="15"/>
    <row r="261" s="41" customFormat="1" ht="15"/>
    <row r="262" s="41" customFormat="1" ht="15"/>
    <row r="263" s="41" customFormat="1" ht="15"/>
    <row r="264" s="41" customFormat="1" ht="15"/>
    <row r="265" s="41" customFormat="1" ht="15"/>
    <row r="266" s="41" customFormat="1" ht="15"/>
    <row r="267" s="41" customFormat="1" ht="15"/>
    <row r="268" s="41" customFormat="1" ht="15"/>
    <row r="269" s="41" customFormat="1" ht="15"/>
    <row r="270" s="41" customFormat="1" ht="15"/>
    <row r="271" s="41" customFormat="1" ht="15"/>
    <row r="272" s="41" customFormat="1" ht="15"/>
    <row r="273" s="41" customFormat="1" ht="15"/>
    <row r="274" s="41" customFormat="1" ht="15"/>
    <row r="275" s="41" customFormat="1" ht="15"/>
    <row r="276" s="41" customFormat="1" ht="15"/>
    <row r="277" s="41" customFormat="1" ht="15"/>
    <row r="278" s="41" customFormat="1" ht="15"/>
    <row r="279" s="41" customFormat="1" ht="15"/>
    <row r="280" s="41" customFormat="1" ht="15"/>
    <row r="281" s="41" customFormat="1" ht="15"/>
    <row r="282" s="41" customFormat="1" ht="15"/>
    <row r="283" s="41" customFormat="1" ht="15"/>
    <row r="284" s="41" customFormat="1" ht="15"/>
    <row r="285" s="41" customFormat="1" ht="15"/>
    <row r="286" s="41" customFormat="1" ht="15"/>
    <row r="287" s="41" customFormat="1" ht="15"/>
    <row r="288" s="41" customFormat="1" ht="15"/>
    <row r="289" s="41" customFormat="1" ht="15"/>
    <row r="290" s="41" customFormat="1" ht="15"/>
    <row r="291" s="41" customFormat="1" ht="15"/>
    <row r="292" s="41" customFormat="1" ht="15"/>
    <row r="293" s="41" customFormat="1" ht="15"/>
    <row r="294" s="41" customFormat="1" ht="15"/>
    <row r="295" s="41" customFormat="1" ht="15"/>
    <row r="296" s="41" customFormat="1" ht="15"/>
    <row r="297" s="41" customFormat="1" ht="15"/>
    <row r="298" s="41" customFormat="1" ht="15"/>
    <row r="299" s="41" customFormat="1" ht="15"/>
    <row r="300" s="41" customFormat="1" ht="15"/>
    <row r="301" s="41" customFormat="1" ht="15"/>
    <row r="302" s="41" customFormat="1" ht="15"/>
    <row r="303" s="41" customFormat="1" ht="15"/>
    <row r="304" s="41" customFormat="1" ht="15"/>
    <row r="305" s="41" customFormat="1" ht="15"/>
    <row r="306" s="41" customFormat="1" ht="15"/>
    <row r="307" s="41" customFormat="1" ht="15"/>
    <row r="308" s="41" customFormat="1" ht="15"/>
    <row r="309" s="41" customFormat="1" ht="15"/>
    <row r="310" s="41" customFormat="1" ht="15"/>
    <row r="311" s="41" customFormat="1" ht="15"/>
    <row r="312" s="41" customFormat="1" ht="15"/>
    <row r="313" s="41" customFormat="1" ht="15"/>
    <row r="314" s="41" customFormat="1" ht="15"/>
    <row r="315" s="41" customFormat="1" ht="15"/>
    <row r="316" s="41" customFormat="1" ht="15"/>
    <row r="317" s="41" customFormat="1" ht="15"/>
    <row r="318" s="41" customFormat="1" ht="15"/>
    <row r="319" s="41" customFormat="1" ht="15"/>
    <row r="320" s="41" customFormat="1" ht="15"/>
    <row r="321" s="41" customFormat="1" ht="15"/>
    <row r="322" s="41" customFormat="1" ht="15"/>
    <row r="323" s="41" customFormat="1" ht="15"/>
    <row r="324" s="41" customFormat="1" ht="15"/>
    <row r="325" s="41" customFormat="1" ht="15"/>
    <row r="326" s="41" customFormat="1" ht="15"/>
    <row r="327" s="41" customFormat="1" ht="15"/>
    <row r="328" s="41" customFormat="1" ht="15"/>
    <row r="329" s="41" customFormat="1" ht="15"/>
    <row r="330" s="41" customFormat="1" ht="15"/>
    <row r="331" s="41" customFormat="1" ht="15"/>
    <row r="332" s="41" customFormat="1" ht="15"/>
    <row r="333" s="41" customFormat="1" ht="15"/>
    <row r="334" s="41" customFormat="1" ht="15"/>
    <row r="335" s="41" customFormat="1" ht="15"/>
    <row r="336" s="41" customFormat="1" ht="15"/>
    <row r="337" s="41" customFormat="1" ht="15"/>
    <row r="338" s="41" customFormat="1" ht="15"/>
    <row r="339" s="41" customFormat="1" ht="15"/>
    <row r="340" s="41" customFormat="1" ht="15"/>
    <row r="341" s="41" customFormat="1" ht="15"/>
    <row r="342" s="41" customFormat="1" ht="15"/>
    <row r="343" s="41" customFormat="1" ht="15"/>
    <row r="344" s="41" customFormat="1" ht="15"/>
    <row r="345" s="41" customFormat="1" ht="15"/>
    <row r="346" s="41" customFormat="1" ht="15"/>
    <row r="347" s="41" customFormat="1" ht="15"/>
    <row r="348" s="41" customFormat="1" ht="15"/>
    <row r="349" s="41" customFormat="1" ht="15"/>
    <row r="350" s="41" customFormat="1" ht="15"/>
    <row r="351" s="41" customFormat="1" ht="15"/>
    <row r="352" s="41" customFormat="1" ht="15"/>
    <row r="353" s="41" customFormat="1" ht="15"/>
    <row r="354" s="41" customFormat="1" ht="15"/>
    <row r="355" s="41" customFormat="1" ht="15"/>
    <row r="356" s="41" customFormat="1" ht="15"/>
    <row r="357" s="41" customFormat="1" ht="15"/>
    <row r="358" s="41" customFormat="1" ht="15"/>
    <row r="359" s="41" customFormat="1" ht="15"/>
    <row r="360" s="41" customFormat="1" ht="15"/>
    <row r="361" s="41" customFormat="1" ht="15"/>
    <row r="362" s="41" customFormat="1" ht="15"/>
    <row r="363" s="41" customFormat="1" ht="15"/>
    <row r="364" s="41" customFormat="1" ht="15"/>
    <row r="365" s="41" customFormat="1" ht="15"/>
    <row r="366" s="41" customFormat="1" ht="15"/>
    <row r="367" s="41" customFormat="1" ht="15"/>
    <row r="368" s="41" customFormat="1" ht="15"/>
    <row r="369" s="41" customFormat="1" ht="15"/>
    <row r="370" s="41" customFormat="1" ht="15"/>
    <row r="371" s="41" customFormat="1" ht="15"/>
    <row r="372" s="41" customFormat="1" ht="15"/>
    <row r="373" s="41" customFormat="1" ht="15"/>
    <row r="374" s="41" customFormat="1" ht="15"/>
    <row r="375" s="41" customFormat="1" ht="15"/>
    <row r="376" s="41" customFormat="1" ht="15"/>
    <row r="377" s="41" customFormat="1" ht="15"/>
    <row r="378" s="41" customFormat="1" ht="15"/>
    <row r="379" s="41" customFormat="1" ht="15"/>
    <row r="380" s="41" customFormat="1" ht="15"/>
    <row r="381" s="41" customFormat="1" ht="15"/>
    <row r="382" s="41" customFormat="1" ht="15"/>
    <row r="383" s="41" customFormat="1" ht="15"/>
    <row r="384" s="41" customFormat="1" ht="15"/>
    <row r="385" s="41" customFormat="1" ht="15"/>
    <row r="386" s="41" customFormat="1" ht="15"/>
    <row r="387" s="41" customFormat="1" ht="15"/>
    <row r="388" s="41" customFormat="1" ht="15"/>
    <row r="389" s="41" customFormat="1" ht="15"/>
    <row r="390" s="41" customFormat="1" ht="15"/>
    <row r="391" s="41" customFormat="1" ht="15"/>
    <row r="392" s="41" customFormat="1" ht="15"/>
    <row r="393" s="41" customFormat="1" ht="15"/>
    <row r="394" s="41" customFormat="1" ht="15"/>
    <row r="395" s="41" customFormat="1" ht="15"/>
    <row r="396" s="41" customFormat="1" ht="15"/>
    <row r="397" s="41" customFormat="1" ht="15"/>
    <row r="398" s="41" customFormat="1" ht="15"/>
    <row r="399" s="41" customFormat="1" ht="15"/>
    <row r="400" s="41" customFormat="1" ht="15"/>
    <row r="401" s="41" customFormat="1" ht="15"/>
    <row r="402" s="41" customFormat="1" ht="15"/>
    <row r="403" s="41" customFormat="1" ht="15"/>
    <row r="404" s="41" customFormat="1" ht="15"/>
    <row r="405" s="41" customFormat="1" ht="15"/>
    <row r="406" s="41" customFormat="1" ht="15"/>
    <row r="407" s="41" customFormat="1" ht="15"/>
    <row r="408" s="41" customFormat="1" ht="15"/>
    <row r="409" s="41" customFormat="1" ht="15"/>
    <row r="410" s="41" customFormat="1" ht="15"/>
    <row r="411" s="41" customFormat="1" ht="15"/>
    <row r="412" s="41" customFormat="1" ht="15"/>
    <row r="413" s="41" customFormat="1" ht="15"/>
    <row r="414" s="41" customFormat="1" ht="15"/>
    <row r="415" s="41" customFormat="1" ht="15"/>
    <row r="416" s="41" customFormat="1" ht="15"/>
    <row r="417" s="41" customFormat="1" ht="15"/>
    <row r="418" s="41" customFormat="1" ht="15"/>
    <row r="419" s="41" customFormat="1" ht="15"/>
    <row r="420" s="41" customFormat="1" ht="15"/>
    <row r="421" s="41" customFormat="1" ht="15"/>
    <row r="422" s="41" customFormat="1" ht="15"/>
    <row r="423" s="41" customFormat="1" ht="15"/>
    <row r="424" s="41" customFormat="1" ht="15"/>
    <row r="425" s="41" customFormat="1" ht="15"/>
    <row r="426" s="41" customFormat="1" ht="15"/>
    <row r="427" s="41" customFormat="1" ht="15"/>
    <row r="428" s="41" customFormat="1" ht="15"/>
    <row r="429" s="41" customFormat="1" ht="15"/>
    <row r="430" s="41" customFormat="1" ht="15"/>
    <row r="431" s="41" customFormat="1" ht="15"/>
    <row r="432" s="41" customFormat="1" ht="15"/>
    <row r="433" s="41" customFormat="1" ht="15"/>
    <row r="434" s="41" customFormat="1" ht="15"/>
    <row r="435" s="41" customFormat="1" ht="15"/>
    <row r="436" s="41" customFormat="1" ht="15"/>
    <row r="437" s="41" customFormat="1" ht="15"/>
    <row r="438" s="41" customFormat="1" ht="15"/>
    <row r="439" s="41" customFormat="1" ht="15"/>
    <row r="440" s="41" customFormat="1" ht="15"/>
    <row r="441" s="41" customFormat="1" ht="15"/>
    <row r="442" s="41" customFormat="1" ht="15"/>
    <row r="443" s="41" customFormat="1" ht="15"/>
    <row r="444" s="41" customFormat="1" ht="15"/>
    <row r="445" s="41" customFormat="1" ht="15"/>
    <row r="446" s="41" customFormat="1" ht="15"/>
    <row r="447" s="41" customFormat="1" ht="15"/>
    <row r="448" s="41" customFormat="1" ht="15"/>
    <row r="449" s="41" customFormat="1" ht="15"/>
    <row r="450" s="41" customFormat="1" ht="15"/>
    <row r="451" s="41" customFormat="1" ht="15"/>
    <row r="452" s="41" customFormat="1" ht="15"/>
    <row r="453" s="41" customFormat="1" ht="15"/>
    <row r="454" s="41" customFormat="1" ht="15"/>
    <row r="455" s="41" customFormat="1" ht="15"/>
    <row r="456" s="41" customFormat="1" ht="15"/>
    <row r="457" s="41" customFormat="1" ht="15"/>
    <row r="458" s="41" customFormat="1" ht="15"/>
    <row r="459" s="41" customFormat="1" ht="15"/>
    <row r="460" s="41" customFormat="1" ht="15"/>
    <row r="461" s="41" customFormat="1" ht="15"/>
    <row r="462" s="41" customFormat="1" ht="15"/>
    <row r="463" s="41" customFormat="1" ht="15"/>
    <row r="464" s="41" customFormat="1" ht="15"/>
    <row r="465" s="41" customFormat="1" ht="15"/>
    <row r="466" s="41" customFormat="1" ht="15"/>
    <row r="467" s="41" customFormat="1" ht="15"/>
    <row r="468" s="41" customFormat="1" ht="15"/>
    <row r="469" s="41" customFormat="1" ht="15"/>
    <row r="470" s="41" customFormat="1" ht="15"/>
    <row r="471" s="41" customFormat="1" ht="15"/>
    <row r="472" s="41" customFormat="1" ht="15"/>
    <row r="473" s="41" customFormat="1" ht="15"/>
    <row r="474" s="41" customFormat="1" ht="15"/>
    <row r="475" s="41" customFormat="1" ht="15"/>
    <row r="476" s="41" customFormat="1" ht="15"/>
    <row r="477" s="41" customFormat="1" ht="15"/>
    <row r="478" s="41" customFormat="1" ht="15"/>
    <row r="479" s="41" customFormat="1" ht="15"/>
    <row r="480" s="41" customFormat="1" ht="15"/>
    <row r="481" s="41" customFormat="1" ht="15"/>
    <row r="482" s="41" customFormat="1" ht="15"/>
    <row r="483" s="41" customFormat="1" ht="15"/>
    <row r="484" s="41" customFormat="1" ht="15"/>
    <row r="485" s="41" customFormat="1" ht="15"/>
    <row r="486" s="41" customFormat="1" ht="15"/>
    <row r="487" s="41" customFormat="1" ht="15"/>
    <row r="488" s="41" customFormat="1" ht="15"/>
    <row r="489" s="41" customFormat="1" ht="15"/>
    <row r="490" s="41" customFormat="1" ht="15"/>
    <row r="491" s="41" customFormat="1" ht="15"/>
    <row r="492" s="41" customFormat="1" ht="15"/>
    <row r="493" s="41" customFormat="1" ht="15"/>
    <row r="494" s="41" customFormat="1" ht="15"/>
    <row r="495" s="41" customFormat="1" ht="15"/>
    <row r="496" s="41" customFormat="1" ht="15"/>
    <row r="497" s="41" customFormat="1" ht="15"/>
    <row r="498" s="41" customFormat="1" ht="15"/>
    <row r="499" s="41" customFormat="1" ht="15"/>
    <row r="500" s="41" customFormat="1" ht="15"/>
    <row r="501" s="41" customFormat="1" ht="15"/>
    <row r="502" s="41" customFormat="1" ht="15"/>
    <row r="503" s="41" customFormat="1" ht="15"/>
    <row r="504" s="41" customFormat="1" ht="15"/>
    <row r="505" s="41" customFormat="1" ht="15"/>
    <row r="506" s="41" customFormat="1" ht="15"/>
    <row r="507" s="41" customFormat="1" ht="15"/>
    <row r="508" s="41" customFormat="1" ht="15"/>
    <row r="509" s="41" customFormat="1" ht="15"/>
    <row r="510" s="41" customFormat="1" ht="15"/>
    <row r="511" s="41" customFormat="1" ht="15"/>
    <row r="512" s="41" customFormat="1" ht="15"/>
    <row r="513" s="41" customFormat="1" ht="15"/>
    <row r="514" s="41" customFormat="1" ht="15"/>
    <row r="515" s="41" customFormat="1" ht="15"/>
    <row r="516" s="41" customFormat="1" ht="15"/>
    <row r="517" s="41" customFormat="1" ht="15"/>
    <row r="518" s="41" customFormat="1" ht="15"/>
    <row r="519" s="41" customFormat="1" ht="15"/>
    <row r="520" s="41" customFormat="1" ht="15"/>
    <row r="521" s="41" customFormat="1" ht="15"/>
    <row r="522" s="41" customFormat="1" ht="15"/>
    <row r="523" s="41" customFormat="1" ht="15"/>
    <row r="524" s="41" customFormat="1" ht="15"/>
    <row r="525" s="41" customFormat="1" ht="15"/>
    <row r="526" spans="8:25" ht="15"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T526" s="41"/>
      <c r="U526" s="41"/>
      <c r="V526" s="41"/>
      <c r="W526" s="41"/>
      <c r="X526" s="41"/>
      <c r="Y526" s="41"/>
    </row>
  </sheetData>
  <sheetProtection/>
  <autoFilter ref="B9:U9"/>
  <mergeCells count="4">
    <mergeCell ref="I8:N8"/>
    <mergeCell ref="B8:G8"/>
    <mergeCell ref="P8:U8"/>
    <mergeCell ref="B2:R2"/>
  </mergeCells>
  <conditionalFormatting sqref="G10">
    <cfRule type="colorScale" priority="1" dxfId="0">
      <colorScale>
        <cfvo type="formula" val="&quot;&lt;60%&quot;"/>
        <cfvo type="formula" val="&quot;&gt;=60%&quot;"/>
        <cfvo type="formula" val="&quot;&gt;80%&quot;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M424"/>
  <sheetViews>
    <sheetView showGridLines="0" zoomScalePageLayoutView="0" workbookViewId="0" topLeftCell="B71">
      <selection activeCell="C82" sqref="C82"/>
    </sheetView>
  </sheetViews>
  <sheetFormatPr defaultColWidth="11.421875" defaultRowHeight="15"/>
  <cols>
    <col min="1" max="1" width="2.28125" style="0" customWidth="1"/>
    <col min="2" max="2" width="8.421875" style="0" customWidth="1"/>
    <col min="3" max="3" width="18.421875" style="0" bestFit="1" customWidth="1"/>
    <col min="4" max="4" width="14.140625" style="0" customWidth="1"/>
    <col min="5" max="5" width="12.28125" style="0" customWidth="1"/>
    <col min="6" max="6" width="16.140625" style="0" customWidth="1"/>
    <col min="7" max="7" width="9.57421875" style="0" customWidth="1"/>
    <col min="8" max="8" width="1.8515625" style="0" customWidth="1"/>
    <col min="10" max="10" width="18.421875" style="0" bestFit="1" customWidth="1"/>
    <col min="13" max="13" width="15.7109375" style="0" bestFit="1" customWidth="1"/>
    <col min="15" max="15" width="2.140625" style="0" customWidth="1"/>
    <col min="16" max="16" width="7.140625" style="41" bestFit="1" customWidth="1"/>
    <col min="17" max="17" width="18.421875" style="40" bestFit="1" customWidth="1"/>
    <col min="18" max="18" width="10.57421875" style="40" customWidth="1"/>
    <col min="19" max="19" width="12.421875" style="40" customWidth="1"/>
    <col min="20" max="20" width="13.140625" style="40" customWidth="1"/>
    <col min="21" max="21" width="11.140625" style="40" customWidth="1"/>
    <col min="22" max="22" width="0.9921875" style="41" customWidth="1"/>
    <col min="23" max="23" width="7.28125" style="40" customWidth="1"/>
    <col min="24" max="24" width="18.421875" style="40" bestFit="1" customWidth="1"/>
    <col min="25" max="25" width="10.28125" style="40" bestFit="1" customWidth="1"/>
    <col min="26" max="26" width="12.140625" style="40" customWidth="1"/>
    <col min="27" max="27" width="13.00390625" style="40" customWidth="1"/>
    <col min="28" max="28" width="9.28125" style="40" customWidth="1"/>
    <col min="29" max="29" width="1.1484375" style="258" customWidth="1"/>
    <col min="30" max="30" width="8.140625" style="258" customWidth="1"/>
    <col min="31" max="31" width="18.421875" style="258" bestFit="1" customWidth="1"/>
    <col min="32" max="32" width="12.140625" style="258" customWidth="1"/>
    <col min="33" max="33" width="11.00390625" style="258" customWidth="1"/>
    <col min="34" max="34" width="12.8515625" style="258" customWidth="1"/>
    <col min="35" max="35" width="9.28125" style="258" customWidth="1"/>
    <col min="36" max="36" width="1.57421875" style="258" customWidth="1"/>
    <col min="37" max="37" width="8.57421875" style="258" customWidth="1"/>
    <col min="38" max="38" width="18.421875" style="258" bestFit="1" customWidth="1"/>
    <col min="39" max="39" width="12.57421875" style="258" customWidth="1"/>
    <col min="40" max="40" width="11.57421875" style="258" customWidth="1"/>
    <col min="41" max="41" width="13.7109375" style="258" customWidth="1"/>
    <col min="42" max="42" width="9.00390625" style="258" customWidth="1"/>
    <col min="43" max="43" width="1.57421875" style="258" customWidth="1"/>
    <col min="45" max="45" width="17.140625" style="0" bestFit="1" customWidth="1"/>
    <col min="48" max="48" width="13.00390625" style="0" customWidth="1"/>
    <col min="50" max="50" width="1.57421875" style="41" customWidth="1"/>
    <col min="51" max="51" width="11.421875" style="41" customWidth="1"/>
    <col min="52" max="52" width="17.140625" style="41" bestFit="1" customWidth="1"/>
    <col min="53" max="54" width="11.421875" style="41" customWidth="1"/>
    <col min="55" max="55" width="13.57421875" style="41" customWidth="1"/>
    <col min="56" max="61" width="11.421875" style="41" customWidth="1"/>
  </cols>
  <sheetData>
    <row r="1" spans="17:43" s="41" customFormat="1" ht="15">
      <c r="Q1" s="40"/>
      <c r="R1" s="40"/>
      <c r="S1" s="40"/>
      <c r="T1" s="40"/>
      <c r="U1" s="40"/>
      <c r="W1" s="40"/>
      <c r="X1" s="40"/>
      <c r="Y1" s="40"/>
      <c r="Z1" s="40"/>
      <c r="AA1" s="40"/>
      <c r="AB1" s="40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</row>
    <row r="2" spans="2:61" ht="18.75">
      <c r="B2" s="489" t="s">
        <v>161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00"/>
      <c r="AD2" s="400"/>
      <c r="AE2" s="400"/>
      <c r="AF2" s="401"/>
      <c r="AG2" s="401"/>
      <c r="AH2" s="401"/>
      <c r="AI2" s="401"/>
      <c r="AR2" s="258"/>
      <c r="AS2" s="258"/>
      <c r="AT2" s="258"/>
      <c r="AU2" s="41"/>
      <c r="AV2" s="41"/>
      <c r="AW2" s="41"/>
      <c r="BA2"/>
      <c r="BB2"/>
      <c r="BC2"/>
      <c r="BD2"/>
      <c r="BE2"/>
      <c r="BF2"/>
      <c r="BG2"/>
      <c r="BH2"/>
      <c r="BI2"/>
    </row>
    <row r="3" spans="9:43" s="41" customFormat="1" ht="9" customHeight="1" thickBot="1">
      <c r="I3" s="258"/>
      <c r="J3" s="399"/>
      <c r="R3" s="399"/>
      <c r="S3" s="399"/>
      <c r="T3" s="399"/>
      <c r="U3" s="399"/>
      <c r="W3" s="40"/>
      <c r="X3" s="40"/>
      <c r="Y3" s="40"/>
      <c r="Z3" s="40"/>
      <c r="AA3" s="40"/>
      <c r="AB3" s="40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</row>
    <row r="4" spans="3:65" ht="19.5" thickBot="1">
      <c r="C4" s="490" t="s">
        <v>158</v>
      </c>
      <c r="D4" s="491"/>
      <c r="R4" s="399"/>
      <c r="S4" s="399"/>
      <c r="T4" s="399"/>
      <c r="U4" s="399"/>
      <c r="AR4" s="39"/>
      <c r="AU4" s="39"/>
      <c r="AV4" s="39"/>
      <c r="AW4" s="39"/>
      <c r="AX4" s="39"/>
      <c r="BJ4" s="41"/>
      <c r="BK4" s="41"/>
      <c r="BL4" s="41"/>
      <c r="BM4" s="41"/>
    </row>
    <row r="5" spans="3:65" ht="19.5" thickBot="1">
      <c r="C5" s="492" t="s">
        <v>159</v>
      </c>
      <c r="D5" s="493"/>
      <c r="R5" s="399"/>
      <c r="S5" s="399"/>
      <c r="T5" s="399"/>
      <c r="U5" s="399"/>
      <c r="AR5" s="39"/>
      <c r="AU5" s="39"/>
      <c r="AV5" s="39"/>
      <c r="AW5" s="39"/>
      <c r="AX5" s="39"/>
      <c r="BJ5" s="41"/>
      <c r="BK5" s="41"/>
      <c r="BL5" s="41"/>
      <c r="BM5" s="41"/>
    </row>
    <row r="6" spans="3:65" ht="19.5" thickBot="1">
      <c r="C6" s="494" t="s">
        <v>160</v>
      </c>
      <c r="D6" s="495"/>
      <c r="R6" s="399"/>
      <c r="S6" s="399"/>
      <c r="T6" s="399"/>
      <c r="U6" s="399"/>
      <c r="AR6" s="39"/>
      <c r="AU6" s="39"/>
      <c r="AV6" s="39"/>
      <c r="AW6" s="39"/>
      <c r="AX6" s="39"/>
      <c r="BJ6" s="41"/>
      <c r="BK6" s="41"/>
      <c r="BL6" s="41"/>
      <c r="BM6" s="41"/>
    </row>
    <row r="7" spans="17:50" s="41" customFormat="1" ht="12" customHeight="1" thickBot="1">
      <c r="Q7" s="40"/>
      <c r="R7" s="40"/>
      <c r="S7" s="40"/>
      <c r="T7" s="40"/>
      <c r="U7" s="40"/>
      <c r="W7" s="40"/>
      <c r="X7" s="40"/>
      <c r="Y7" s="40"/>
      <c r="Z7" s="40"/>
      <c r="AA7" s="40"/>
      <c r="AB7" s="40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37"/>
      <c r="AS7" s="37"/>
      <c r="AT7" s="37"/>
      <c r="AU7" s="37"/>
      <c r="AV7" s="37"/>
      <c r="AW7" s="37"/>
      <c r="AX7" s="37"/>
    </row>
    <row r="8" spans="2:61" s="398" customFormat="1" ht="15.75" customHeight="1" thickBot="1">
      <c r="B8" s="486" t="s">
        <v>203</v>
      </c>
      <c r="C8" s="487"/>
      <c r="D8" s="487"/>
      <c r="E8" s="487"/>
      <c r="F8" s="487"/>
      <c r="G8" s="488"/>
      <c r="I8" s="486" t="s">
        <v>200</v>
      </c>
      <c r="J8" s="487"/>
      <c r="K8" s="487"/>
      <c r="L8" s="487"/>
      <c r="M8" s="487"/>
      <c r="N8" s="488"/>
      <c r="P8" s="486" t="s">
        <v>199</v>
      </c>
      <c r="Q8" s="487"/>
      <c r="R8" s="487"/>
      <c r="S8" s="487"/>
      <c r="T8" s="487"/>
      <c r="U8" s="488"/>
      <c r="V8" s="397"/>
      <c r="W8" s="486" t="s">
        <v>186</v>
      </c>
      <c r="X8" s="487"/>
      <c r="Y8" s="487"/>
      <c r="Z8" s="487"/>
      <c r="AA8" s="487"/>
      <c r="AB8" s="488"/>
      <c r="AC8" s="365"/>
      <c r="AD8" s="486" t="s">
        <v>168</v>
      </c>
      <c r="AE8" s="487"/>
      <c r="AF8" s="487"/>
      <c r="AG8" s="487"/>
      <c r="AH8" s="487"/>
      <c r="AI8" s="488"/>
      <c r="AJ8" s="365"/>
      <c r="AK8" s="486" t="s">
        <v>166</v>
      </c>
      <c r="AL8" s="487"/>
      <c r="AM8" s="487"/>
      <c r="AN8" s="487"/>
      <c r="AO8" s="487"/>
      <c r="AP8" s="488"/>
      <c r="AQ8" s="365"/>
      <c r="AR8" s="486" t="s">
        <v>156</v>
      </c>
      <c r="AS8" s="487"/>
      <c r="AT8" s="487"/>
      <c r="AU8" s="487"/>
      <c r="AV8" s="487"/>
      <c r="AW8" s="488"/>
      <c r="AX8" s="364"/>
      <c r="AY8" s="486" t="s">
        <v>187</v>
      </c>
      <c r="AZ8" s="487"/>
      <c r="BA8" s="487"/>
      <c r="BB8" s="487"/>
      <c r="BC8" s="487"/>
      <c r="BD8" s="488"/>
      <c r="BE8" s="397"/>
      <c r="BF8" s="397"/>
      <c r="BG8" s="397"/>
      <c r="BH8" s="397"/>
      <c r="BI8" s="397"/>
    </row>
    <row r="9" spans="2:61" s="326" customFormat="1" ht="39" thickBot="1">
      <c r="B9" s="328" t="s">
        <v>132</v>
      </c>
      <c r="C9" s="328" t="s">
        <v>131</v>
      </c>
      <c r="D9" s="328" t="s">
        <v>55</v>
      </c>
      <c r="E9" s="328" t="s">
        <v>75</v>
      </c>
      <c r="F9" s="328" t="s">
        <v>5</v>
      </c>
      <c r="G9" s="328" t="s">
        <v>21</v>
      </c>
      <c r="I9" s="328" t="s">
        <v>132</v>
      </c>
      <c r="J9" s="328" t="s">
        <v>131</v>
      </c>
      <c r="K9" s="328" t="s">
        <v>55</v>
      </c>
      <c r="L9" s="328" t="s">
        <v>75</v>
      </c>
      <c r="M9" s="328" t="s">
        <v>5</v>
      </c>
      <c r="N9" s="328" t="s">
        <v>21</v>
      </c>
      <c r="P9" s="387" t="s">
        <v>132</v>
      </c>
      <c r="Q9" s="387" t="s">
        <v>131</v>
      </c>
      <c r="R9" s="387" t="s">
        <v>55</v>
      </c>
      <c r="S9" s="387" t="s">
        <v>75</v>
      </c>
      <c r="T9" s="387" t="s">
        <v>5</v>
      </c>
      <c r="U9" s="387" t="s">
        <v>21</v>
      </c>
      <c r="V9" s="322"/>
      <c r="W9" s="323" t="s">
        <v>132</v>
      </c>
      <c r="X9" s="323" t="s">
        <v>131</v>
      </c>
      <c r="Y9" s="323" t="s">
        <v>55</v>
      </c>
      <c r="Z9" s="323" t="s">
        <v>75</v>
      </c>
      <c r="AA9" s="323" t="s">
        <v>5</v>
      </c>
      <c r="AB9" s="323" t="s">
        <v>21</v>
      </c>
      <c r="AC9" s="324"/>
      <c r="AD9" s="323" t="s">
        <v>132</v>
      </c>
      <c r="AE9" s="323" t="s">
        <v>131</v>
      </c>
      <c r="AF9" s="323" t="s">
        <v>55</v>
      </c>
      <c r="AG9" s="323" t="s">
        <v>75</v>
      </c>
      <c r="AH9" s="323" t="s">
        <v>5</v>
      </c>
      <c r="AI9" s="323" t="s">
        <v>21</v>
      </c>
      <c r="AJ9" s="324"/>
      <c r="AK9" s="323" t="s">
        <v>132</v>
      </c>
      <c r="AL9" s="323" t="s">
        <v>131</v>
      </c>
      <c r="AM9" s="323" t="s">
        <v>55</v>
      </c>
      <c r="AN9" s="323" t="s">
        <v>75</v>
      </c>
      <c r="AO9" s="323" t="s">
        <v>5</v>
      </c>
      <c r="AP9" s="323" t="s">
        <v>21</v>
      </c>
      <c r="AQ9" s="324"/>
      <c r="AR9" s="323" t="s">
        <v>132</v>
      </c>
      <c r="AS9" s="323" t="s">
        <v>131</v>
      </c>
      <c r="AT9" s="323" t="s">
        <v>55</v>
      </c>
      <c r="AU9" s="323" t="s">
        <v>75</v>
      </c>
      <c r="AV9" s="323" t="s">
        <v>5</v>
      </c>
      <c r="AW9" s="323" t="s">
        <v>21</v>
      </c>
      <c r="AX9" s="325"/>
      <c r="AY9" s="323" t="s">
        <v>132</v>
      </c>
      <c r="AZ9" s="323" t="s">
        <v>131</v>
      </c>
      <c r="BA9" s="323" t="s">
        <v>55</v>
      </c>
      <c r="BB9" s="323" t="s">
        <v>75</v>
      </c>
      <c r="BC9" s="323" t="s">
        <v>5</v>
      </c>
      <c r="BD9" s="323" t="s">
        <v>21</v>
      </c>
      <c r="BE9" s="322"/>
      <c r="BF9" s="322"/>
      <c r="BG9" s="322"/>
      <c r="BH9" s="322"/>
      <c r="BI9" s="322"/>
    </row>
    <row r="10" spans="2:56" ht="15.75">
      <c r="B10" s="110">
        <v>1</v>
      </c>
      <c r="C10" s="111" t="s">
        <v>13</v>
      </c>
      <c r="D10" s="111">
        <v>700</v>
      </c>
      <c r="E10" s="111">
        <v>2129</v>
      </c>
      <c r="F10" s="112">
        <v>1</v>
      </c>
      <c r="G10" s="113">
        <v>1</v>
      </c>
      <c r="I10" s="110">
        <v>1</v>
      </c>
      <c r="J10" s="111" t="s">
        <v>0</v>
      </c>
      <c r="K10" s="111">
        <v>700</v>
      </c>
      <c r="L10" s="111">
        <v>2449</v>
      </c>
      <c r="M10" s="112">
        <v>1</v>
      </c>
      <c r="N10" s="113">
        <v>1</v>
      </c>
      <c r="P10" s="173">
        <v>1</v>
      </c>
      <c r="Q10" s="378" t="s">
        <v>0</v>
      </c>
      <c r="R10" s="378">
        <v>700</v>
      </c>
      <c r="S10" s="378">
        <v>2317</v>
      </c>
      <c r="T10" s="379">
        <v>1</v>
      </c>
      <c r="U10" s="380">
        <v>1</v>
      </c>
      <c r="W10" s="110">
        <v>1</v>
      </c>
      <c r="X10" s="298" t="s">
        <v>0</v>
      </c>
      <c r="Y10" s="298">
        <v>700</v>
      </c>
      <c r="Z10" s="298">
        <v>2380</v>
      </c>
      <c r="AA10" s="299">
        <v>1</v>
      </c>
      <c r="AB10" s="300">
        <v>1</v>
      </c>
      <c r="AC10" s="259"/>
      <c r="AD10" s="110">
        <v>1</v>
      </c>
      <c r="AE10" s="111" t="s">
        <v>0</v>
      </c>
      <c r="AF10" s="111">
        <v>700</v>
      </c>
      <c r="AG10" s="111">
        <v>2191</v>
      </c>
      <c r="AH10" s="112">
        <v>1</v>
      </c>
      <c r="AI10" s="113">
        <v>1</v>
      </c>
      <c r="AJ10" s="259"/>
      <c r="AK10" s="86">
        <v>1</v>
      </c>
      <c r="AL10" s="87" t="s">
        <v>0</v>
      </c>
      <c r="AM10" s="87">
        <v>700</v>
      </c>
      <c r="AN10" s="87">
        <v>3651</v>
      </c>
      <c r="AO10" s="88">
        <v>1</v>
      </c>
      <c r="AP10" s="89">
        <v>1</v>
      </c>
      <c r="AQ10" s="259"/>
      <c r="AR10" s="86">
        <v>1</v>
      </c>
      <c r="AS10" s="99" t="s">
        <v>0</v>
      </c>
      <c r="AT10" s="99">
        <v>700</v>
      </c>
      <c r="AU10" s="99">
        <v>4736</v>
      </c>
      <c r="AV10" s="100">
        <v>1</v>
      </c>
      <c r="AW10" s="101">
        <v>1</v>
      </c>
      <c r="AX10" s="38"/>
      <c r="AY10" s="86">
        <v>1</v>
      </c>
      <c r="AZ10" s="263" t="s">
        <v>0</v>
      </c>
      <c r="BA10" s="263">
        <v>700</v>
      </c>
      <c r="BB10" s="263">
        <v>2021</v>
      </c>
      <c r="BC10" s="264">
        <v>1</v>
      </c>
      <c r="BD10" s="265">
        <v>1</v>
      </c>
    </row>
    <row r="11" spans="2:56" ht="15.75">
      <c r="B11" s="114">
        <v>1</v>
      </c>
      <c r="C11" s="115" t="s">
        <v>0</v>
      </c>
      <c r="D11" s="115">
        <v>700</v>
      </c>
      <c r="E11" s="115">
        <v>2108</v>
      </c>
      <c r="F11" s="116">
        <v>1</v>
      </c>
      <c r="G11" s="117">
        <v>1</v>
      </c>
      <c r="I11" s="114">
        <v>1</v>
      </c>
      <c r="J11" s="115" t="s">
        <v>13</v>
      </c>
      <c r="K11" s="115">
        <v>700</v>
      </c>
      <c r="L11" s="115">
        <v>2272</v>
      </c>
      <c r="M11" s="116">
        <v>1</v>
      </c>
      <c r="N11" s="117">
        <v>1</v>
      </c>
      <c r="P11" s="90">
        <v>1</v>
      </c>
      <c r="Q11" s="381" t="s">
        <v>13</v>
      </c>
      <c r="R11" s="381">
        <v>700</v>
      </c>
      <c r="S11" s="381">
        <v>1966</v>
      </c>
      <c r="T11" s="382">
        <v>1</v>
      </c>
      <c r="U11" s="383">
        <v>1</v>
      </c>
      <c r="W11" s="114">
        <v>1</v>
      </c>
      <c r="X11" s="301" t="s">
        <v>37</v>
      </c>
      <c r="Y11" s="301">
        <v>700</v>
      </c>
      <c r="Z11" s="301">
        <v>1019</v>
      </c>
      <c r="AA11" s="302">
        <v>1</v>
      </c>
      <c r="AB11" s="303">
        <v>1</v>
      </c>
      <c r="AC11" s="248"/>
      <c r="AD11" s="114">
        <v>1</v>
      </c>
      <c r="AE11" s="115" t="s">
        <v>13</v>
      </c>
      <c r="AF11" s="115">
        <v>700</v>
      </c>
      <c r="AG11" s="115">
        <v>2038</v>
      </c>
      <c r="AH11" s="116">
        <v>1</v>
      </c>
      <c r="AI11" s="117">
        <v>1</v>
      </c>
      <c r="AJ11" s="248"/>
      <c r="AK11" s="90">
        <v>1</v>
      </c>
      <c r="AL11" s="91" t="s">
        <v>112</v>
      </c>
      <c r="AM11" s="91">
        <v>400</v>
      </c>
      <c r="AN11" s="91">
        <v>1240</v>
      </c>
      <c r="AO11" s="92">
        <v>1</v>
      </c>
      <c r="AP11" s="93">
        <v>1</v>
      </c>
      <c r="AQ11" s="248"/>
      <c r="AR11" s="102">
        <v>1</v>
      </c>
      <c r="AS11" s="103" t="s">
        <v>112</v>
      </c>
      <c r="AT11" s="103">
        <v>400</v>
      </c>
      <c r="AU11" s="103">
        <v>2576</v>
      </c>
      <c r="AV11" s="104">
        <v>1</v>
      </c>
      <c r="AW11" s="105">
        <v>1</v>
      </c>
      <c r="AX11" s="38"/>
      <c r="AY11" s="172">
        <v>1</v>
      </c>
      <c r="AZ11" s="266" t="s">
        <v>16</v>
      </c>
      <c r="BA11" s="266">
        <v>400</v>
      </c>
      <c r="BB11" s="266">
        <v>862</v>
      </c>
      <c r="BC11" s="267">
        <v>1</v>
      </c>
      <c r="BD11" s="268">
        <v>1</v>
      </c>
    </row>
    <row r="12" spans="2:56" ht="15.75">
      <c r="B12" s="114">
        <v>1</v>
      </c>
      <c r="C12" s="115" t="s">
        <v>26</v>
      </c>
      <c r="D12" s="115">
        <v>700</v>
      </c>
      <c r="E12" s="115">
        <v>1673</v>
      </c>
      <c r="F12" s="116">
        <v>1</v>
      </c>
      <c r="G12" s="117">
        <v>1</v>
      </c>
      <c r="I12" s="114">
        <v>1</v>
      </c>
      <c r="J12" s="115" t="s">
        <v>189</v>
      </c>
      <c r="K12" s="115">
        <v>700</v>
      </c>
      <c r="L12" s="115">
        <v>1524</v>
      </c>
      <c r="M12" s="116">
        <v>1</v>
      </c>
      <c r="N12" s="117">
        <v>1</v>
      </c>
      <c r="P12" s="90">
        <v>1</v>
      </c>
      <c r="Q12" s="381" t="s">
        <v>37</v>
      </c>
      <c r="R12" s="381">
        <v>700</v>
      </c>
      <c r="S12" s="381">
        <v>1489</v>
      </c>
      <c r="T12" s="382">
        <v>1</v>
      </c>
      <c r="U12" s="383">
        <v>1</v>
      </c>
      <c r="W12" s="114">
        <v>1</v>
      </c>
      <c r="X12" s="301" t="s">
        <v>112</v>
      </c>
      <c r="Y12" s="301">
        <v>400</v>
      </c>
      <c r="Z12" s="301">
        <v>1418</v>
      </c>
      <c r="AA12" s="302">
        <v>1</v>
      </c>
      <c r="AB12" s="303">
        <v>1</v>
      </c>
      <c r="AC12" s="248"/>
      <c r="AD12" s="114">
        <v>1</v>
      </c>
      <c r="AE12" s="115" t="s">
        <v>112</v>
      </c>
      <c r="AF12" s="115">
        <v>400</v>
      </c>
      <c r="AG12" s="115">
        <v>1625</v>
      </c>
      <c r="AH12" s="116">
        <v>1</v>
      </c>
      <c r="AI12" s="117">
        <v>1</v>
      </c>
      <c r="AJ12" s="248"/>
      <c r="AK12" s="90">
        <v>1</v>
      </c>
      <c r="AL12" s="91" t="s">
        <v>16</v>
      </c>
      <c r="AM12" s="91">
        <v>400</v>
      </c>
      <c r="AN12" s="91">
        <v>718</v>
      </c>
      <c r="AO12" s="92">
        <v>1</v>
      </c>
      <c r="AP12" s="93">
        <v>1</v>
      </c>
      <c r="AQ12" s="248"/>
      <c r="AR12" s="102">
        <v>1</v>
      </c>
      <c r="AS12" s="103" t="s">
        <v>16</v>
      </c>
      <c r="AT12" s="103">
        <v>400</v>
      </c>
      <c r="AU12" s="103">
        <v>1464</v>
      </c>
      <c r="AV12" s="104">
        <v>1</v>
      </c>
      <c r="AW12" s="105">
        <v>1</v>
      </c>
      <c r="AX12" s="38"/>
      <c r="AY12" s="172">
        <v>1</v>
      </c>
      <c r="AZ12" s="266" t="s">
        <v>118</v>
      </c>
      <c r="BA12" s="266">
        <v>400</v>
      </c>
      <c r="BB12" s="266">
        <v>779</v>
      </c>
      <c r="BC12" s="267">
        <v>1</v>
      </c>
      <c r="BD12" s="268">
        <v>1</v>
      </c>
    </row>
    <row r="13" spans="2:56" ht="15.75">
      <c r="B13" s="114">
        <v>1</v>
      </c>
      <c r="C13" s="115" t="s">
        <v>37</v>
      </c>
      <c r="D13" s="115">
        <v>700</v>
      </c>
      <c r="E13" s="115">
        <v>1100</v>
      </c>
      <c r="F13" s="116">
        <v>1</v>
      </c>
      <c r="G13" s="117">
        <v>1</v>
      </c>
      <c r="I13" s="114">
        <v>1</v>
      </c>
      <c r="J13" s="115" t="s">
        <v>26</v>
      </c>
      <c r="K13" s="115">
        <v>700</v>
      </c>
      <c r="L13" s="115">
        <v>1169</v>
      </c>
      <c r="M13" s="116">
        <v>1</v>
      </c>
      <c r="N13" s="117">
        <v>1</v>
      </c>
      <c r="P13" s="90">
        <v>1</v>
      </c>
      <c r="Q13" s="544" t="s">
        <v>189</v>
      </c>
      <c r="R13" s="381">
        <v>700</v>
      </c>
      <c r="S13" s="381">
        <v>1418</v>
      </c>
      <c r="T13" s="382">
        <v>1</v>
      </c>
      <c r="U13" s="383">
        <v>1</v>
      </c>
      <c r="W13" s="114">
        <v>1</v>
      </c>
      <c r="X13" s="301" t="s">
        <v>24</v>
      </c>
      <c r="Y13" s="301">
        <v>400</v>
      </c>
      <c r="Z13" s="301">
        <v>888</v>
      </c>
      <c r="AA13" s="302">
        <v>1</v>
      </c>
      <c r="AB13" s="303">
        <v>1</v>
      </c>
      <c r="AC13" s="248"/>
      <c r="AD13" s="114">
        <v>1</v>
      </c>
      <c r="AE13" s="115" t="s">
        <v>16</v>
      </c>
      <c r="AF13" s="115">
        <v>400</v>
      </c>
      <c r="AG13" s="115">
        <v>1033</v>
      </c>
      <c r="AH13" s="116">
        <v>1</v>
      </c>
      <c r="AI13" s="117">
        <v>1</v>
      </c>
      <c r="AJ13" s="248"/>
      <c r="AK13" s="90">
        <v>1</v>
      </c>
      <c r="AL13" s="91" t="s">
        <v>118</v>
      </c>
      <c r="AM13" s="91">
        <v>400</v>
      </c>
      <c r="AN13" s="91">
        <v>665</v>
      </c>
      <c r="AO13" s="92">
        <v>1</v>
      </c>
      <c r="AP13" s="93">
        <v>1</v>
      </c>
      <c r="AQ13" s="248"/>
      <c r="AR13" s="102">
        <v>1</v>
      </c>
      <c r="AS13" s="103" t="s">
        <v>118</v>
      </c>
      <c r="AT13" s="103">
        <v>400</v>
      </c>
      <c r="AU13" s="103">
        <v>842</v>
      </c>
      <c r="AV13" s="104">
        <v>1</v>
      </c>
      <c r="AW13" s="105">
        <v>1</v>
      </c>
      <c r="AX13" s="38"/>
      <c r="AY13" s="172">
        <v>1</v>
      </c>
      <c r="AZ13" s="266" t="s">
        <v>51</v>
      </c>
      <c r="BA13" s="266">
        <v>400</v>
      </c>
      <c r="BB13" s="266">
        <v>668</v>
      </c>
      <c r="BC13" s="267">
        <v>1</v>
      </c>
      <c r="BD13" s="268">
        <v>1</v>
      </c>
    </row>
    <row r="14" spans="2:56" ht="15.75">
      <c r="B14" s="114">
        <v>1</v>
      </c>
      <c r="C14" s="115" t="s">
        <v>112</v>
      </c>
      <c r="D14" s="115">
        <v>400</v>
      </c>
      <c r="E14" s="115">
        <v>1247</v>
      </c>
      <c r="F14" s="116">
        <v>1</v>
      </c>
      <c r="G14" s="117">
        <v>1</v>
      </c>
      <c r="I14" s="114">
        <v>1</v>
      </c>
      <c r="J14" s="115" t="s">
        <v>37</v>
      </c>
      <c r="K14" s="115">
        <v>700</v>
      </c>
      <c r="L14" s="115">
        <v>1076</v>
      </c>
      <c r="M14" s="116">
        <v>1</v>
      </c>
      <c r="N14" s="117">
        <v>1</v>
      </c>
      <c r="P14" s="90">
        <v>1</v>
      </c>
      <c r="Q14" s="381" t="s">
        <v>112</v>
      </c>
      <c r="R14" s="381">
        <v>400</v>
      </c>
      <c r="S14" s="381">
        <v>1326</v>
      </c>
      <c r="T14" s="382">
        <v>1</v>
      </c>
      <c r="U14" s="383">
        <v>1</v>
      </c>
      <c r="W14" s="114">
        <v>1</v>
      </c>
      <c r="X14" s="301" t="s">
        <v>118</v>
      </c>
      <c r="Y14" s="301">
        <v>400</v>
      </c>
      <c r="Z14" s="301">
        <v>680</v>
      </c>
      <c r="AA14" s="302">
        <v>1</v>
      </c>
      <c r="AB14" s="303">
        <v>1</v>
      </c>
      <c r="AC14" s="248"/>
      <c r="AD14" s="114">
        <v>1</v>
      </c>
      <c r="AE14" s="115" t="s">
        <v>24</v>
      </c>
      <c r="AF14" s="115">
        <v>400</v>
      </c>
      <c r="AG14" s="115">
        <v>834</v>
      </c>
      <c r="AH14" s="116">
        <v>1</v>
      </c>
      <c r="AI14" s="117">
        <v>1</v>
      </c>
      <c r="AJ14" s="248"/>
      <c r="AK14" s="90">
        <v>1</v>
      </c>
      <c r="AL14" s="91" t="s">
        <v>50</v>
      </c>
      <c r="AM14" s="91">
        <v>400</v>
      </c>
      <c r="AN14" s="91">
        <v>524</v>
      </c>
      <c r="AO14" s="92">
        <v>1</v>
      </c>
      <c r="AP14" s="93">
        <v>1</v>
      </c>
      <c r="AQ14" s="248"/>
      <c r="AR14" s="102">
        <v>1</v>
      </c>
      <c r="AS14" s="103" t="s">
        <v>188</v>
      </c>
      <c r="AT14" s="103">
        <v>400</v>
      </c>
      <c r="AU14" s="103">
        <v>832</v>
      </c>
      <c r="AV14" s="104">
        <v>1</v>
      </c>
      <c r="AW14" s="105">
        <v>1</v>
      </c>
      <c r="AX14" s="38"/>
      <c r="AY14" s="172">
        <v>1</v>
      </c>
      <c r="AZ14" s="266" t="s">
        <v>188</v>
      </c>
      <c r="BA14" s="266">
        <v>400</v>
      </c>
      <c r="BB14" s="266">
        <v>479</v>
      </c>
      <c r="BC14" s="267">
        <v>1</v>
      </c>
      <c r="BD14" s="268">
        <v>1</v>
      </c>
    </row>
    <row r="15" spans="2:56" ht="15.75">
      <c r="B15" s="114">
        <v>1</v>
      </c>
      <c r="C15" s="115" t="s">
        <v>1</v>
      </c>
      <c r="D15" s="115">
        <v>400</v>
      </c>
      <c r="E15" s="115">
        <v>898</v>
      </c>
      <c r="F15" s="116">
        <v>1</v>
      </c>
      <c r="G15" s="117">
        <v>1</v>
      </c>
      <c r="I15" s="114">
        <v>1</v>
      </c>
      <c r="J15" s="115" t="s">
        <v>112</v>
      </c>
      <c r="K15" s="115">
        <v>400</v>
      </c>
      <c r="L15" s="115">
        <v>1660</v>
      </c>
      <c r="M15" s="116">
        <v>1</v>
      </c>
      <c r="N15" s="117">
        <v>1</v>
      </c>
      <c r="P15" s="90">
        <v>1</v>
      </c>
      <c r="Q15" s="381" t="s">
        <v>16</v>
      </c>
      <c r="R15" s="381">
        <v>400</v>
      </c>
      <c r="S15" s="381">
        <v>1137</v>
      </c>
      <c r="T15" s="382">
        <v>1</v>
      </c>
      <c r="U15" s="383">
        <v>1</v>
      </c>
      <c r="W15" s="114">
        <v>1</v>
      </c>
      <c r="X15" s="301" t="s">
        <v>50</v>
      </c>
      <c r="Y15" s="301">
        <v>400</v>
      </c>
      <c r="Z15" s="301">
        <v>598</v>
      </c>
      <c r="AA15" s="302">
        <v>1</v>
      </c>
      <c r="AB15" s="303">
        <v>1</v>
      </c>
      <c r="AC15" s="248"/>
      <c r="AD15" s="114">
        <v>1</v>
      </c>
      <c r="AE15" s="115" t="s">
        <v>48</v>
      </c>
      <c r="AF15" s="115">
        <v>400</v>
      </c>
      <c r="AG15" s="115">
        <v>784</v>
      </c>
      <c r="AH15" s="116">
        <v>1</v>
      </c>
      <c r="AI15" s="117">
        <v>1</v>
      </c>
      <c r="AJ15" s="248"/>
      <c r="AK15" s="90">
        <v>1</v>
      </c>
      <c r="AL15" s="91" t="s">
        <v>48</v>
      </c>
      <c r="AM15" s="91">
        <v>400</v>
      </c>
      <c r="AN15" s="91">
        <v>512</v>
      </c>
      <c r="AO15" s="92">
        <v>1</v>
      </c>
      <c r="AP15" s="93">
        <v>1</v>
      </c>
      <c r="AQ15" s="248"/>
      <c r="AR15" s="102">
        <v>1</v>
      </c>
      <c r="AS15" s="103" t="s">
        <v>76</v>
      </c>
      <c r="AT15" s="103">
        <v>400</v>
      </c>
      <c r="AU15" s="103">
        <v>784</v>
      </c>
      <c r="AV15" s="104">
        <v>1</v>
      </c>
      <c r="AW15" s="105">
        <v>1</v>
      </c>
      <c r="AX15" s="38"/>
      <c r="AY15" s="172">
        <v>1</v>
      </c>
      <c r="AZ15" s="266" t="s">
        <v>48</v>
      </c>
      <c r="BA15" s="266">
        <v>400</v>
      </c>
      <c r="BB15" s="266">
        <v>479</v>
      </c>
      <c r="BC15" s="267">
        <v>1</v>
      </c>
      <c r="BD15" s="268">
        <v>1</v>
      </c>
    </row>
    <row r="16" spans="2:56" ht="15.75">
      <c r="B16" s="114">
        <v>1</v>
      </c>
      <c r="C16" s="115" t="s">
        <v>76</v>
      </c>
      <c r="D16" s="115">
        <v>400</v>
      </c>
      <c r="E16" s="115">
        <v>688</v>
      </c>
      <c r="F16" s="116">
        <v>1</v>
      </c>
      <c r="G16" s="117">
        <v>1</v>
      </c>
      <c r="I16" s="114">
        <v>1</v>
      </c>
      <c r="J16" s="115" t="s">
        <v>1</v>
      </c>
      <c r="K16" s="115">
        <v>400</v>
      </c>
      <c r="L16" s="115">
        <v>1276</v>
      </c>
      <c r="M16" s="116">
        <v>1</v>
      </c>
      <c r="N16" s="117">
        <v>1</v>
      </c>
      <c r="P16" s="90">
        <v>1</v>
      </c>
      <c r="Q16" s="381" t="s">
        <v>26</v>
      </c>
      <c r="R16" s="381">
        <v>700</v>
      </c>
      <c r="S16" s="381">
        <v>1120</v>
      </c>
      <c r="T16" s="382">
        <v>1</v>
      </c>
      <c r="U16" s="383">
        <v>1</v>
      </c>
      <c r="W16" s="114">
        <v>1</v>
      </c>
      <c r="X16" s="301" t="s">
        <v>51</v>
      </c>
      <c r="Y16" s="301">
        <v>400</v>
      </c>
      <c r="Z16" s="301">
        <v>559</v>
      </c>
      <c r="AA16" s="302">
        <v>1</v>
      </c>
      <c r="AB16" s="303">
        <v>1</v>
      </c>
      <c r="AC16" s="248"/>
      <c r="AD16" s="114">
        <v>1</v>
      </c>
      <c r="AE16" s="115" t="s">
        <v>113</v>
      </c>
      <c r="AF16" s="115">
        <v>400</v>
      </c>
      <c r="AG16" s="115">
        <v>756</v>
      </c>
      <c r="AH16" s="116">
        <v>1</v>
      </c>
      <c r="AI16" s="117">
        <v>1</v>
      </c>
      <c r="AJ16" s="248"/>
      <c r="AK16" s="90">
        <v>1</v>
      </c>
      <c r="AL16" s="91" t="s">
        <v>51</v>
      </c>
      <c r="AM16" s="91">
        <v>400</v>
      </c>
      <c r="AN16" s="91">
        <v>503</v>
      </c>
      <c r="AO16" s="92">
        <v>1</v>
      </c>
      <c r="AP16" s="93">
        <v>1</v>
      </c>
      <c r="AQ16" s="248"/>
      <c r="AR16" s="102">
        <v>2</v>
      </c>
      <c r="AS16" s="103" t="s">
        <v>13</v>
      </c>
      <c r="AT16" s="103">
        <v>700</v>
      </c>
      <c r="AU16" s="103">
        <v>2162</v>
      </c>
      <c r="AV16" s="104">
        <v>0.9991</v>
      </c>
      <c r="AW16" s="105">
        <v>0.9995499999999999</v>
      </c>
      <c r="AX16" s="38"/>
      <c r="AY16" s="172">
        <v>2</v>
      </c>
      <c r="AZ16" s="266" t="s">
        <v>112</v>
      </c>
      <c r="BA16" s="266">
        <v>400</v>
      </c>
      <c r="BB16" s="266">
        <v>2467</v>
      </c>
      <c r="BC16" s="267">
        <v>1</v>
      </c>
      <c r="BD16" s="268">
        <v>0.9999</v>
      </c>
    </row>
    <row r="17" spans="2:56" ht="15.75">
      <c r="B17" s="114">
        <v>1</v>
      </c>
      <c r="C17" s="115" t="s">
        <v>16</v>
      </c>
      <c r="D17" s="115">
        <v>400</v>
      </c>
      <c r="E17" s="115">
        <v>687</v>
      </c>
      <c r="F17" s="116">
        <v>1</v>
      </c>
      <c r="G17" s="117">
        <v>1</v>
      </c>
      <c r="I17" s="114">
        <v>1</v>
      </c>
      <c r="J17" s="115" t="s">
        <v>16</v>
      </c>
      <c r="K17" s="115">
        <v>400</v>
      </c>
      <c r="L17" s="115">
        <v>1164</v>
      </c>
      <c r="M17" s="116">
        <v>1</v>
      </c>
      <c r="N17" s="117">
        <v>1</v>
      </c>
      <c r="P17" s="90">
        <v>1</v>
      </c>
      <c r="Q17" s="381" t="s">
        <v>24</v>
      </c>
      <c r="R17" s="381">
        <v>400</v>
      </c>
      <c r="S17" s="381">
        <v>805</v>
      </c>
      <c r="T17" s="382">
        <v>1</v>
      </c>
      <c r="U17" s="383">
        <v>1</v>
      </c>
      <c r="W17" s="114">
        <v>1</v>
      </c>
      <c r="X17" s="301" t="s">
        <v>76</v>
      </c>
      <c r="Y17" s="301">
        <v>400</v>
      </c>
      <c r="Z17" s="301">
        <v>513</v>
      </c>
      <c r="AA17" s="302">
        <v>1</v>
      </c>
      <c r="AB17" s="303">
        <v>1</v>
      </c>
      <c r="AC17" s="248"/>
      <c r="AD17" s="114">
        <v>1</v>
      </c>
      <c r="AE17" s="115" t="s">
        <v>118</v>
      </c>
      <c r="AF17" s="115">
        <v>400</v>
      </c>
      <c r="AG17" s="115">
        <v>756</v>
      </c>
      <c r="AH17" s="116">
        <v>1</v>
      </c>
      <c r="AI17" s="117">
        <v>1</v>
      </c>
      <c r="AJ17" s="248"/>
      <c r="AK17" s="90">
        <v>1</v>
      </c>
      <c r="AL17" s="91" t="s">
        <v>17</v>
      </c>
      <c r="AM17" s="91">
        <v>400</v>
      </c>
      <c r="AN17" s="91">
        <v>499</v>
      </c>
      <c r="AO17" s="92">
        <v>1</v>
      </c>
      <c r="AP17" s="93">
        <v>1</v>
      </c>
      <c r="AQ17" s="248"/>
      <c r="AR17" s="102">
        <v>3</v>
      </c>
      <c r="AS17" s="103" t="s">
        <v>50</v>
      </c>
      <c r="AT17" s="103">
        <v>400</v>
      </c>
      <c r="AU17" s="103">
        <v>753</v>
      </c>
      <c r="AV17" s="104">
        <v>0.9988</v>
      </c>
      <c r="AW17" s="105">
        <v>0.9994000000000001</v>
      </c>
      <c r="AX17" s="38"/>
      <c r="AY17" s="172">
        <v>3</v>
      </c>
      <c r="AZ17" s="266" t="s">
        <v>76</v>
      </c>
      <c r="BA17" s="266">
        <v>400</v>
      </c>
      <c r="BB17" s="266">
        <v>1086</v>
      </c>
      <c r="BC17" s="267">
        <v>0.9982</v>
      </c>
      <c r="BD17" s="268">
        <v>0.9991</v>
      </c>
    </row>
    <row r="18" spans="2:56" ht="15.75">
      <c r="B18" s="114">
        <v>1</v>
      </c>
      <c r="C18" s="115" t="s">
        <v>118</v>
      </c>
      <c r="D18" s="115">
        <v>400</v>
      </c>
      <c r="E18" s="115">
        <v>674</v>
      </c>
      <c r="F18" s="116">
        <v>1</v>
      </c>
      <c r="G18" s="117">
        <v>1</v>
      </c>
      <c r="I18" s="114">
        <v>1</v>
      </c>
      <c r="J18" s="115" t="s">
        <v>24</v>
      </c>
      <c r="K18" s="115">
        <v>400</v>
      </c>
      <c r="L18" s="115">
        <v>1139</v>
      </c>
      <c r="M18" s="116">
        <v>1</v>
      </c>
      <c r="N18" s="117">
        <v>1</v>
      </c>
      <c r="P18" s="90">
        <v>1</v>
      </c>
      <c r="Q18" s="381" t="s">
        <v>54</v>
      </c>
      <c r="R18" s="381">
        <v>400</v>
      </c>
      <c r="S18" s="381">
        <v>677</v>
      </c>
      <c r="T18" s="382">
        <v>1</v>
      </c>
      <c r="U18" s="383">
        <v>1</v>
      </c>
      <c r="W18" s="114">
        <v>1</v>
      </c>
      <c r="X18" s="301" t="s">
        <v>48</v>
      </c>
      <c r="Y18" s="301">
        <v>400</v>
      </c>
      <c r="Z18" s="301">
        <v>512</v>
      </c>
      <c r="AA18" s="302">
        <v>1</v>
      </c>
      <c r="AB18" s="303">
        <v>1</v>
      </c>
      <c r="AC18" s="248"/>
      <c r="AD18" s="114">
        <v>1</v>
      </c>
      <c r="AE18" s="115" t="s">
        <v>76</v>
      </c>
      <c r="AF18" s="115">
        <v>400</v>
      </c>
      <c r="AG18" s="115">
        <v>697</v>
      </c>
      <c r="AH18" s="116">
        <v>1</v>
      </c>
      <c r="AI18" s="117">
        <v>1</v>
      </c>
      <c r="AJ18" s="248"/>
      <c r="AK18" s="90">
        <v>2</v>
      </c>
      <c r="AL18" s="91" t="s">
        <v>13</v>
      </c>
      <c r="AM18" s="91">
        <v>700</v>
      </c>
      <c r="AN18" s="91">
        <v>2006</v>
      </c>
      <c r="AO18" s="92">
        <v>0.9995</v>
      </c>
      <c r="AP18" s="93">
        <v>0.99975</v>
      </c>
      <c r="AQ18" s="248"/>
      <c r="AR18" s="102">
        <v>4</v>
      </c>
      <c r="AS18" s="103" t="s">
        <v>51</v>
      </c>
      <c r="AT18" s="103">
        <v>400</v>
      </c>
      <c r="AU18" s="103">
        <v>776</v>
      </c>
      <c r="AV18" s="104">
        <v>0.9986</v>
      </c>
      <c r="AW18" s="105">
        <v>0.9993000000000001</v>
      </c>
      <c r="AX18" s="38"/>
      <c r="AY18" s="172">
        <v>4</v>
      </c>
      <c r="AZ18" s="266" t="s">
        <v>17</v>
      </c>
      <c r="BA18" s="266">
        <v>400</v>
      </c>
      <c r="BB18" s="266">
        <v>425</v>
      </c>
      <c r="BC18" s="267">
        <v>0.9977</v>
      </c>
      <c r="BD18" s="268">
        <v>0.9989</v>
      </c>
    </row>
    <row r="19" spans="2:56" ht="15.75">
      <c r="B19" s="114">
        <v>1</v>
      </c>
      <c r="C19" s="115" t="s">
        <v>51</v>
      </c>
      <c r="D19" s="115">
        <v>400</v>
      </c>
      <c r="E19" s="115">
        <v>622</v>
      </c>
      <c r="F19" s="116">
        <v>1</v>
      </c>
      <c r="G19" s="117">
        <v>1</v>
      </c>
      <c r="I19" s="114">
        <v>1</v>
      </c>
      <c r="J19" s="115" t="s">
        <v>120</v>
      </c>
      <c r="K19" s="115">
        <v>400</v>
      </c>
      <c r="L19" s="115">
        <v>789</v>
      </c>
      <c r="M19" s="116">
        <v>1</v>
      </c>
      <c r="N19" s="117">
        <v>1</v>
      </c>
      <c r="P19" s="90">
        <v>1</v>
      </c>
      <c r="Q19" s="381" t="s">
        <v>120</v>
      </c>
      <c r="R19" s="381">
        <v>400</v>
      </c>
      <c r="S19" s="381">
        <v>566</v>
      </c>
      <c r="T19" s="382">
        <v>1</v>
      </c>
      <c r="U19" s="383">
        <v>1</v>
      </c>
      <c r="W19" s="114">
        <v>1</v>
      </c>
      <c r="X19" s="301" t="s">
        <v>17</v>
      </c>
      <c r="Y19" s="301">
        <v>400</v>
      </c>
      <c r="Z19" s="301">
        <v>472</v>
      </c>
      <c r="AA19" s="302">
        <v>1</v>
      </c>
      <c r="AB19" s="303">
        <v>1</v>
      </c>
      <c r="AC19" s="248"/>
      <c r="AD19" s="114">
        <v>1</v>
      </c>
      <c r="AE19" s="115" t="s">
        <v>51</v>
      </c>
      <c r="AF19" s="115">
        <v>400</v>
      </c>
      <c r="AG19" s="115">
        <v>690</v>
      </c>
      <c r="AH19" s="116">
        <v>1</v>
      </c>
      <c r="AI19" s="117">
        <v>1</v>
      </c>
      <c r="AJ19" s="248"/>
      <c r="AK19" s="90">
        <v>3</v>
      </c>
      <c r="AL19" s="91" t="s">
        <v>54</v>
      </c>
      <c r="AM19" s="91">
        <v>400</v>
      </c>
      <c r="AN19" s="91">
        <v>629</v>
      </c>
      <c r="AO19" s="92">
        <v>0.9985</v>
      </c>
      <c r="AP19" s="93">
        <v>0.99925</v>
      </c>
      <c r="AQ19" s="248"/>
      <c r="AR19" s="102">
        <v>5</v>
      </c>
      <c r="AS19" s="103" t="s">
        <v>48</v>
      </c>
      <c r="AT19" s="103">
        <v>400</v>
      </c>
      <c r="AU19" s="103">
        <v>479</v>
      </c>
      <c r="AV19" s="104">
        <v>0.9981</v>
      </c>
      <c r="AW19" s="105">
        <v>0.99905</v>
      </c>
      <c r="AX19" s="38"/>
      <c r="AY19" s="172">
        <v>5</v>
      </c>
      <c r="AZ19" s="266" t="s">
        <v>113</v>
      </c>
      <c r="BA19" s="266">
        <v>400</v>
      </c>
      <c r="BB19" s="266">
        <v>602</v>
      </c>
      <c r="BC19" s="267">
        <v>0.9965</v>
      </c>
      <c r="BD19" s="268">
        <v>0.9983</v>
      </c>
    </row>
    <row r="20" spans="2:56" ht="15.75">
      <c r="B20" s="114">
        <v>1</v>
      </c>
      <c r="C20" s="115" t="s">
        <v>24</v>
      </c>
      <c r="D20" s="115">
        <v>400</v>
      </c>
      <c r="E20" s="115">
        <v>609</v>
      </c>
      <c r="F20" s="116">
        <v>1</v>
      </c>
      <c r="G20" s="117">
        <v>1</v>
      </c>
      <c r="I20" s="114">
        <v>1</v>
      </c>
      <c r="J20" s="115" t="s">
        <v>118</v>
      </c>
      <c r="K20" s="115">
        <v>400</v>
      </c>
      <c r="L20" s="115">
        <v>764</v>
      </c>
      <c r="M20" s="116">
        <v>1</v>
      </c>
      <c r="N20" s="117">
        <v>1</v>
      </c>
      <c r="P20" s="90">
        <v>1</v>
      </c>
      <c r="Q20" s="381" t="s">
        <v>118</v>
      </c>
      <c r="R20" s="381">
        <v>400</v>
      </c>
      <c r="S20" s="381">
        <v>561</v>
      </c>
      <c r="T20" s="382">
        <v>1</v>
      </c>
      <c r="U20" s="383">
        <v>1</v>
      </c>
      <c r="W20" s="114">
        <v>2</v>
      </c>
      <c r="X20" s="301" t="s">
        <v>113</v>
      </c>
      <c r="Y20" s="301">
        <v>400</v>
      </c>
      <c r="Z20" s="301">
        <v>623</v>
      </c>
      <c r="AA20" s="302">
        <v>0.9986</v>
      </c>
      <c r="AB20" s="303">
        <v>0.9993000000000001</v>
      </c>
      <c r="AC20" s="248"/>
      <c r="AD20" s="114">
        <v>1</v>
      </c>
      <c r="AE20" s="115" t="s">
        <v>188</v>
      </c>
      <c r="AF20" s="115">
        <v>400</v>
      </c>
      <c r="AG20" s="115">
        <v>553</v>
      </c>
      <c r="AH20" s="116">
        <v>1</v>
      </c>
      <c r="AI20" s="117">
        <v>1</v>
      </c>
      <c r="AJ20" s="248"/>
      <c r="AK20" s="90">
        <v>4</v>
      </c>
      <c r="AL20" s="91" t="s">
        <v>26</v>
      </c>
      <c r="AM20" s="91">
        <v>700</v>
      </c>
      <c r="AN20" s="91">
        <v>995</v>
      </c>
      <c r="AO20" s="92">
        <v>0.9983</v>
      </c>
      <c r="AP20" s="93">
        <v>0.99915</v>
      </c>
      <c r="AQ20" s="248"/>
      <c r="AR20" s="102">
        <v>6</v>
      </c>
      <c r="AS20" s="103" t="s">
        <v>14</v>
      </c>
      <c r="AT20" s="103">
        <v>700</v>
      </c>
      <c r="AU20" s="103">
        <v>1239</v>
      </c>
      <c r="AV20" s="104">
        <v>0.997</v>
      </c>
      <c r="AW20" s="105">
        <v>0.9984999999999999</v>
      </c>
      <c r="AX20" s="38"/>
      <c r="AY20" s="172">
        <v>6</v>
      </c>
      <c r="AZ20" s="266" t="s">
        <v>14</v>
      </c>
      <c r="BA20" s="266">
        <v>700</v>
      </c>
      <c r="BB20" s="266">
        <v>962</v>
      </c>
      <c r="BC20" s="267">
        <v>0.9935</v>
      </c>
      <c r="BD20" s="268">
        <v>0.9968</v>
      </c>
    </row>
    <row r="21" spans="2:56" ht="15.75">
      <c r="B21" s="114">
        <v>1</v>
      </c>
      <c r="C21" s="115" t="s">
        <v>50</v>
      </c>
      <c r="D21" s="115">
        <v>400</v>
      </c>
      <c r="E21" s="115">
        <v>578</v>
      </c>
      <c r="F21" s="116">
        <v>1</v>
      </c>
      <c r="G21" s="117">
        <v>1</v>
      </c>
      <c r="I21" s="114">
        <v>1</v>
      </c>
      <c r="J21" s="115" t="s">
        <v>33</v>
      </c>
      <c r="K21" s="115">
        <v>400</v>
      </c>
      <c r="L21" s="115">
        <v>680</v>
      </c>
      <c r="M21" s="116">
        <v>1</v>
      </c>
      <c r="N21" s="117">
        <v>1</v>
      </c>
      <c r="P21" s="90">
        <v>1</v>
      </c>
      <c r="Q21" s="381" t="s">
        <v>113</v>
      </c>
      <c r="R21" s="381">
        <v>400</v>
      </c>
      <c r="S21" s="381">
        <v>511</v>
      </c>
      <c r="T21" s="382">
        <v>1</v>
      </c>
      <c r="U21" s="383">
        <v>1</v>
      </c>
      <c r="W21" s="114">
        <v>3</v>
      </c>
      <c r="X21" s="301" t="s">
        <v>188</v>
      </c>
      <c r="Y21" s="301">
        <v>400</v>
      </c>
      <c r="Z21" s="301">
        <v>533</v>
      </c>
      <c r="AA21" s="302">
        <v>0.9981</v>
      </c>
      <c r="AB21" s="303">
        <v>0.99905</v>
      </c>
      <c r="AC21" s="248"/>
      <c r="AD21" s="114">
        <v>2</v>
      </c>
      <c r="AE21" s="115" t="s">
        <v>50</v>
      </c>
      <c r="AF21" s="115">
        <v>400</v>
      </c>
      <c r="AG21" s="115">
        <v>668</v>
      </c>
      <c r="AH21" s="116">
        <v>0.9985</v>
      </c>
      <c r="AI21" s="117">
        <v>0.99925</v>
      </c>
      <c r="AJ21" s="248"/>
      <c r="AK21" s="90">
        <v>5</v>
      </c>
      <c r="AL21" s="360" t="s">
        <v>188</v>
      </c>
      <c r="AM21" s="91">
        <v>400</v>
      </c>
      <c r="AN21" s="91">
        <v>451</v>
      </c>
      <c r="AO21" s="92">
        <v>0.9973</v>
      </c>
      <c r="AP21" s="93">
        <v>0.99865</v>
      </c>
      <c r="AQ21" s="248"/>
      <c r="AR21" s="102">
        <v>7</v>
      </c>
      <c r="AS21" s="103" t="s">
        <v>189</v>
      </c>
      <c r="AT21" s="103">
        <v>700</v>
      </c>
      <c r="AU21" s="103">
        <v>1529</v>
      </c>
      <c r="AV21" s="104">
        <v>0.9958</v>
      </c>
      <c r="AW21" s="105">
        <v>0.9979</v>
      </c>
      <c r="AX21" s="38"/>
      <c r="AY21" s="172">
        <v>7</v>
      </c>
      <c r="AZ21" s="266" t="s">
        <v>189</v>
      </c>
      <c r="BA21" s="266">
        <v>700</v>
      </c>
      <c r="BB21" s="266">
        <v>908</v>
      </c>
      <c r="BC21" s="267">
        <v>0.9927</v>
      </c>
      <c r="BD21" s="268">
        <v>0.9958</v>
      </c>
    </row>
    <row r="22" spans="2:56" ht="15.75">
      <c r="B22" s="114">
        <v>1</v>
      </c>
      <c r="C22" s="115" t="s">
        <v>120</v>
      </c>
      <c r="D22" s="115">
        <v>400</v>
      </c>
      <c r="E22" s="115">
        <v>521</v>
      </c>
      <c r="F22" s="116">
        <v>1</v>
      </c>
      <c r="G22" s="117">
        <v>1</v>
      </c>
      <c r="I22" s="114">
        <v>1</v>
      </c>
      <c r="J22" s="115" t="s">
        <v>113</v>
      </c>
      <c r="K22" s="115">
        <v>400</v>
      </c>
      <c r="L22" s="115">
        <v>634</v>
      </c>
      <c r="M22" s="116">
        <v>1</v>
      </c>
      <c r="N22" s="117">
        <v>1</v>
      </c>
      <c r="P22" s="90">
        <v>1</v>
      </c>
      <c r="Q22" s="381" t="s">
        <v>48</v>
      </c>
      <c r="R22" s="381">
        <v>400</v>
      </c>
      <c r="S22" s="381">
        <v>496</v>
      </c>
      <c r="T22" s="382">
        <v>1</v>
      </c>
      <c r="U22" s="383">
        <v>1</v>
      </c>
      <c r="W22" s="114">
        <v>4</v>
      </c>
      <c r="X22" s="301" t="s">
        <v>54</v>
      </c>
      <c r="Y22" s="301">
        <v>400</v>
      </c>
      <c r="Z22" s="301">
        <v>691</v>
      </c>
      <c r="AA22" s="302">
        <v>0.9974</v>
      </c>
      <c r="AB22" s="303">
        <v>0.9986999999999999</v>
      </c>
      <c r="AC22" s="248"/>
      <c r="AD22" s="114">
        <v>3</v>
      </c>
      <c r="AE22" s="115" t="s">
        <v>17</v>
      </c>
      <c r="AF22" s="115">
        <v>400</v>
      </c>
      <c r="AG22" s="115">
        <v>541</v>
      </c>
      <c r="AH22" s="116">
        <v>0.9985</v>
      </c>
      <c r="AI22" s="117">
        <v>0.99925</v>
      </c>
      <c r="AJ22" s="248"/>
      <c r="AK22" s="90">
        <v>6</v>
      </c>
      <c r="AL22" s="91" t="s">
        <v>24</v>
      </c>
      <c r="AM22" s="91">
        <v>400</v>
      </c>
      <c r="AN22" s="91">
        <v>584</v>
      </c>
      <c r="AO22" s="92">
        <v>0.9958</v>
      </c>
      <c r="AP22" s="93">
        <v>0.9979</v>
      </c>
      <c r="AQ22" s="248"/>
      <c r="AR22" s="102">
        <v>8</v>
      </c>
      <c r="AS22" s="103" t="s">
        <v>77</v>
      </c>
      <c r="AT22" s="103">
        <v>700</v>
      </c>
      <c r="AU22" s="103">
        <v>2593</v>
      </c>
      <c r="AV22" s="104">
        <v>0.9948</v>
      </c>
      <c r="AW22" s="105">
        <v>0.9974000000000001</v>
      </c>
      <c r="AX22" s="38"/>
      <c r="AY22" s="172">
        <v>8</v>
      </c>
      <c r="AZ22" s="266" t="s">
        <v>54</v>
      </c>
      <c r="BA22" s="266">
        <v>400</v>
      </c>
      <c r="BB22" s="266">
        <v>689</v>
      </c>
      <c r="BC22" s="267">
        <v>0.9916</v>
      </c>
      <c r="BD22" s="268">
        <v>0.9958</v>
      </c>
    </row>
    <row r="23" spans="2:56" ht="15.75">
      <c r="B23" s="114">
        <v>1</v>
      </c>
      <c r="C23" s="115" t="s">
        <v>48</v>
      </c>
      <c r="D23" s="115">
        <v>400</v>
      </c>
      <c r="E23" s="115">
        <v>434</v>
      </c>
      <c r="F23" s="116">
        <v>1</v>
      </c>
      <c r="G23" s="117">
        <v>1</v>
      </c>
      <c r="I23" s="114">
        <v>1</v>
      </c>
      <c r="J23" s="115" t="s">
        <v>51</v>
      </c>
      <c r="K23" s="115">
        <v>400</v>
      </c>
      <c r="L23" s="115">
        <v>609</v>
      </c>
      <c r="M23" s="116">
        <v>1</v>
      </c>
      <c r="N23" s="117">
        <v>1</v>
      </c>
      <c r="P23" s="90">
        <v>1</v>
      </c>
      <c r="Q23" s="381" t="s">
        <v>51</v>
      </c>
      <c r="R23" s="381">
        <v>400</v>
      </c>
      <c r="S23" s="381">
        <v>485</v>
      </c>
      <c r="T23" s="382">
        <v>1</v>
      </c>
      <c r="U23" s="383">
        <v>1</v>
      </c>
      <c r="W23" s="114">
        <v>5</v>
      </c>
      <c r="X23" s="301" t="s">
        <v>189</v>
      </c>
      <c r="Y23" s="301">
        <v>700</v>
      </c>
      <c r="Z23" s="301">
        <v>1220</v>
      </c>
      <c r="AA23" s="302">
        <v>0.9967</v>
      </c>
      <c r="AB23" s="303">
        <v>0.9983500000000001</v>
      </c>
      <c r="AC23" s="248"/>
      <c r="AD23" s="114">
        <v>4</v>
      </c>
      <c r="AE23" s="115" t="s">
        <v>54</v>
      </c>
      <c r="AF23" s="115">
        <v>400</v>
      </c>
      <c r="AG23" s="115">
        <v>787</v>
      </c>
      <c r="AH23" s="116">
        <v>0.9974</v>
      </c>
      <c r="AI23" s="117">
        <v>0.9986999999999999</v>
      </c>
      <c r="AJ23" s="248"/>
      <c r="AK23" s="90">
        <v>7</v>
      </c>
      <c r="AL23" s="91" t="s">
        <v>77</v>
      </c>
      <c r="AM23" s="91">
        <v>700</v>
      </c>
      <c r="AN23" s="91">
        <v>2000</v>
      </c>
      <c r="AO23" s="92">
        <v>0.9948</v>
      </c>
      <c r="AP23" s="93">
        <v>0.9974000000000001</v>
      </c>
      <c r="AQ23" s="248"/>
      <c r="AR23" s="102">
        <v>9</v>
      </c>
      <c r="AS23" s="103" t="s">
        <v>17</v>
      </c>
      <c r="AT23" s="103">
        <v>400</v>
      </c>
      <c r="AU23" s="103">
        <v>498</v>
      </c>
      <c r="AV23" s="104">
        <v>0.9917</v>
      </c>
      <c r="AW23" s="105">
        <v>0.99585</v>
      </c>
      <c r="AX23" s="38"/>
      <c r="AY23" s="172">
        <v>9</v>
      </c>
      <c r="AZ23" s="266" t="s">
        <v>77</v>
      </c>
      <c r="BA23" s="266">
        <v>700</v>
      </c>
      <c r="BB23" s="266">
        <v>1956</v>
      </c>
      <c r="BC23" s="267">
        <v>0.9927</v>
      </c>
      <c r="BD23" s="268">
        <v>0.9956</v>
      </c>
    </row>
    <row r="24" spans="2:56" ht="15.75">
      <c r="B24" s="114">
        <v>2</v>
      </c>
      <c r="C24" s="115" t="s">
        <v>189</v>
      </c>
      <c r="D24" s="115">
        <v>700</v>
      </c>
      <c r="E24" s="115">
        <v>1178</v>
      </c>
      <c r="F24" s="116">
        <v>0.9993</v>
      </c>
      <c r="G24" s="117">
        <v>0.9996499999999999</v>
      </c>
      <c r="I24" s="114">
        <v>1</v>
      </c>
      <c r="J24" s="115" t="s">
        <v>17</v>
      </c>
      <c r="K24" s="115">
        <v>400</v>
      </c>
      <c r="L24" s="115">
        <v>598</v>
      </c>
      <c r="M24" s="116">
        <v>1</v>
      </c>
      <c r="N24" s="117">
        <v>1</v>
      </c>
      <c r="P24" s="90">
        <v>1</v>
      </c>
      <c r="Q24" s="381" t="s">
        <v>76</v>
      </c>
      <c r="R24" s="381">
        <v>400</v>
      </c>
      <c r="S24" s="381">
        <v>404</v>
      </c>
      <c r="T24" s="382">
        <v>1</v>
      </c>
      <c r="U24" s="383">
        <v>1</v>
      </c>
      <c r="W24" s="114">
        <v>6</v>
      </c>
      <c r="X24" s="301" t="s">
        <v>16</v>
      </c>
      <c r="Y24" s="301">
        <v>400</v>
      </c>
      <c r="Z24" s="301">
        <v>726</v>
      </c>
      <c r="AA24" s="302">
        <v>0.9976</v>
      </c>
      <c r="AB24" s="303">
        <v>0.9976826815642459</v>
      </c>
      <c r="AC24" s="248"/>
      <c r="AD24" s="114">
        <v>5</v>
      </c>
      <c r="AE24" s="115" t="s">
        <v>189</v>
      </c>
      <c r="AF24" s="115">
        <v>700</v>
      </c>
      <c r="AG24" s="115">
        <v>1220</v>
      </c>
      <c r="AH24" s="116">
        <v>0.9935</v>
      </c>
      <c r="AI24" s="117">
        <v>0.9964188741721854</v>
      </c>
      <c r="AJ24" s="248"/>
      <c r="AK24" s="90">
        <v>8</v>
      </c>
      <c r="AL24" s="91" t="s">
        <v>113</v>
      </c>
      <c r="AM24" s="91">
        <v>400</v>
      </c>
      <c r="AN24" s="91">
        <v>584</v>
      </c>
      <c r="AO24" s="92">
        <v>0.9946</v>
      </c>
      <c r="AP24" s="93">
        <v>0.9973000000000001</v>
      </c>
      <c r="AQ24" s="248"/>
      <c r="AR24" s="102">
        <v>10</v>
      </c>
      <c r="AS24" s="103" t="s">
        <v>54</v>
      </c>
      <c r="AT24" s="103">
        <v>400</v>
      </c>
      <c r="AU24" s="103">
        <v>775</v>
      </c>
      <c r="AV24" s="104">
        <v>0.9914</v>
      </c>
      <c r="AW24" s="105">
        <v>0.9957</v>
      </c>
      <c r="AX24" s="38"/>
      <c r="AY24" s="172">
        <v>10</v>
      </c>
      <c r="AZ24" s="266" t="s">
        <v>13</v>
      </c>
      <c r="BA24" s="266">
        <v>700</v>
      </c>
      <c r="BB24" s="266">
        <v>1934</v>
      </c>
      <c r="BC24" s="267">
        <v>0.988</v>
      </c>
      <c r="BD24" s="268">
        <v>0.994</v>
      </c>
    </row>
    <row r="25" spans="2:56" ht="15.75">
      <c r="B25" s="114">
        <v>3</v>
      </c>
      <c r="C25" s="115" t="s">
        <v>77</v>
      </c>
      <c r="D25" s="115">
        <v>700</v>
      </c>
      <c r="E25" s="115">
        <v>2474</v>
      </c>
      <c r="F25" s="116">
        <v>0.9992</v>
      </c>
      <c r="G25" s="117">
        <v>0.9996</v>
      </c>
      <c r="I25" s="114">
        <v>1</v>
      </c>
      <c r="J25" s="115" t="s">
        <v>50</v>
      </c>
      <c r="K25" s="115">
        <v>400</v>
      </c>
      <c r="L25" s="115">
        <v>580</v>
      </c>
      <c r="M25" s="116">
        <v>1</v>
      </c>
      <c r="N25" s="117">
        <v>1</v>
      </c>
      <c r="P25" s="90">
        <v>2</v>
      </c>
      <c r="Q25" s="381" t="s">
        <v>4</v>
      </c>
      <c r="R25" s="381">
        <v>400</v>
      </c>
      <c r="S25" s="381">
        <v>1043</v>
      </c>
      <c r="T25" s="382">
        <v>0.9989</v>
      </c>
      <c r="U25" s="383">
        <v>0.99945</v>
      </c>
      <c r="W25" s="114">
        <v>7</v>
      </c>
      <c r="X25" s="301" t="s">
        <v>13</v>
      </c>
      <c r="Y25" s="301">
        <v>700</v>
      </c>
      <c r="Z25" s="301">
        <v>2154</v>
      </c>
      <c r="AA25" s="302">
        <v>0.9942</v>
      </c>
      <c r="AB25" s="303">
        <v>0.9971</v>
      </c>
      <c r="AC25" s="248"/>
      <c r="AD25" s="114">
        <v>6</v>
      </c>
      <c r="AE25" s="115" t="s">
        <v>39</v>
      </c>
      <c r="AF25" s="115">
        <v>700</v>
      </c>
      <c r="AG25" s="115">
        <v>2491</v>
      </c>
      <c r="AH25" s="116">
        <v>0.9907</v>
      </c>
      <c r="AI25" s="117">
        <v>0.99535</v>
      </c>
      <c r="AJ25" s="248"/>
      <c r="AK25" s="90">
        <v>9</v>
      </c>
      <c r="AL25" s="360" t="s">
        <v>189</v>
      </c>
      <c r="AM25" s="91">
        <v>700</v>
      </c>
      <c r="AN25" s="91">
        <v>1106</v>
      </c>
      <c r="AO25" s="92">
        <v>0.9925</v>
      </c>
      <c r="AP25" s="93">
        <v>0.9958521220159151</v>
      </c>
      <c r="AQ25" s="248"/>
      <c r="AR25" s="102">
        <v>11</v>
      </c>
      <c r="AS25" s="103" t="s">
        <v>39</v>
      </c>
      <c r="AT25" s="103">
        <v>700</v>
      </c>
      <c r="AU25" s="103">
        <v>1592</v>
      </c>
      <c r="AV25" s="104">
        <v>0.9913</v>
      </c>
      <c r="AW25" s="105">
        <v>0.9956499999999999</v>
      </c>
      <c r="AX25" s="38"/>
      <c r="AY25" s="172">
        <v>11</v>
      </c>
      <c r="AZ25" s="266" t="s">
        <v>7</v>
      </c>
      <c r="BA25" s="266">
        <v>400</v>
      </c>
      <c r="BB25" s="266">
        <v>724</v>
      </c>
      <c r="BC25" s="267">
        <v>0.9876</v>
      </c>
      <c r="BD25" s="268">
        <v>0.9932</v>
      </c>
    </row>
    <row r="26" spans="2:56" ht="15.75">
      <c r="B26" s="114">
        <v>4</v>
      </c>
      <c r="C26" s="115" t="s">
        <v>78</v>
      </c>
      <c r="D26" s="115">
        <v>700</v>
      </c>
      <c r="E26" s="115">
        <v>1494</v>
      </c>
      <c r="F26" s="116">
        <v>0.9992</v>
      </c>
      <c r="G26" s="117">
        <v>0.9996</v>
      </c>
      <c r="I26" s="114">
        <v>1</v>
      </c>
      <c r="J26" s="115" t="s">
        <v>48</v>
      </c>
      <c r="K26" s="115">
        <v>400</v>
      </c>
      <c r="L26" s="115">
        <v>405</v>
      </c>
      <c r="M26" s="116">
        <v>1</v>
      </c>
      <c r="N26" s="117">
        <v>1</v>
      </c>
      <c r="P26" s="90">
        <v>3</v>
      </c>
      <c r="Q26" s="381" t="s">
        <v>77</v>
      </c>
      <c r="R26" s="381">
        <v>700</v>
      </c>
      <c r="S26" s="381">
        <v>2341</v>
      </c>
      <c r="T26" s="382">
        <v>0.9984</v>
      </c>
      <c r="U26" s="383">
        <v>0.9992</v>
      </c>
      <c r="W26" s="114">
        <v>8</v>
      </c>
      <c r="X26" s="301" t="s">
        <v>77</v>
      </c>
      <c r="Y26" s="301">
        <v>700</v>
      </c>
      <c r="Z26" s="301">
        <v>2332</v>
      </c>
      <c r="AA26" s="302">
        <v>0.9945</v>
      </c>
      <c r="AB26" s="303">
        <v>0.9970617942283564</v>
      </c>
      <c r="AC26" s="248"/>
      <c r="AD26" s="114">
        <v>7</v>
      </c>
      <c r="AE26" s="115" t="s">
        <v>14</v>
      </c>
      <c r="AF26" s="115">
        <v>700</v>
      </c>
      <c r="AG26" s="115">
        <v>1684</v>
      </c>
      <c r="AH26" s="116">
        <v>0.9908</v>
      </c>
      <c r="AI26" s="117">
        <v>0.994896644295302</v>
      </c>
      <c r="AJ26" s="248"/>
      <c r="AK26" s="90">
        <v>10</v>
      </c>
      <c r="AL26" s="91" t="s">
        <v>49</v>
      </c>
      <c r="AM26" s="91">
        <v>400</v>
      </c>
      <c r="AN26" s="91">
        <v>531</v>
      </c>
      <c r="AO26" s="92">
        <v>0.988</v>
      </c>
      <c r="AP26" s="93">
        <v>0.994</v>
      </c>
      <c r="AQ26" s="248"/>
      <c r="AR26" s="102">
        <v>12</v>
      </c>
      <c r="AS26" s="103" t="s">
        <v>7</v>
      </c>
      <c r="AT26" s="103">
        <v>400</v>
      </c>
      <c r="AU26" s="103">
        <v>910</v>
      </c>
      <c r="AV26" s="104">
        <v>0.9898</v>
      </c>
      <c r="AW26" s="105">
        <v>0.9943575045207956</v>
      </c>
      <c r="AX26" s="38"/>
      <c r="AY26" s="172">
        <v>12</v>
      </c>
      <c r="AZ26" s="266" t="s">
        <v>24</v>
      </c>
      <c r="BA26" s="266">
        <v>400</v>
      </c>
      <c r="BB26" s="266">
        <v>642</v>
      </c>
      <c r="BC26" s="267">
        <v>0.9851</v>
      </c>
      <c r="BD26" s="268">
        <v>0.9926</v>
      </c>
    </row>
    <row r="27" spans="2:56" ht="15.75">
      <c r="B27" s="114">
        <v>5</v>
      </c>
      <c r="C27" s="115" t="s">
        <v>81</v>
      </c>
      <c r="D27" s="115">
        <v>400</v>
      </c>
      <c r="E27" s="115">
        <v>867</v>
      </c>
      <c r="F27" s="116">
        <v>0.9989</v>
      </c>
      <c r="G27" s="117">
        <v>0.99945</v>
      </c>
      <c r="I27" s="114">
        <v>2</v>
      </c>
      <c r="J27" s="115" t="s">
        <v>77</v>
      </c>
      <c r="K27" s="115">
        <v>700</v>
      </c>
      <c r="L27" s="115">
        <v>2689</v>
      </c>
      <c r="M27" s="116">
        <v>0.9993</v>
      </c>
      <c r="N27" s="117">
        <v>0.9996499999999999</v>
      </c>
      <c r="P27" s="90">
        <v>4</v>
      </c>
      <c r="Q27" s="381" t="s">
        <v>12</v>
      </c>
      <c r="R27" s="381">
        <v>400</v>
      </c>
      <c r="S27" s="381">
        <v>1690</v>
      </c>
      <c r="T27" s="382">
        <v>0.9984</v>
      </c>
      <c r="U27" s="383">
        <v>0.9992</v>
      </c>
      <c r="W27" s="114">
        <v>9</v>
      </c>
      <c r="X27" s="301" t="s">
        <v>14</v>
      </c>
      <c r="Y27" s="301">
        <v>700</v>
      </c>
      <c r="Z27" s="301">
        <v>3940</v>
      </c>
      <c r="AA27" s="302">
        <v>0.9927</v>
      </c>
      <c r="AB27" s="303">
        <v>0.9955073033707865</v>
      </c>
      <c r="AC27" s="248"/>
      <c r="AD27" s="114">
        <v>8</v>
      </c>
      <c r="AE27" s="115" t="s">
        <v>77</v>
      </c>
      <c r="AF27" s="115">
        <v>700</v>
      </c>
      <c r="AG27" s="115">
        <v>2353</v>
      </c>
      <c r="AH27" s="116">
        <v>0.989</v>
      </c>
      <c r="AI27" s="117">
        <v>0.9941126533247256</v>
      </c>
      <c r="AJ27" s="248"/>
      <c r="AK27" s="90">
        <v>11</v>
      </c>
      <c r="AL27" s="91" t="s">
        <v>14</v>
      </c>
      <c r="AM27" s="91">
        <v>700</v>
      </c>
      <c r="AN27" s="91">
        <v>1256</v>
      </c>
      <c r="AO27" s="92">
        <v>0.9873</v>
      </c>
      <c r="AP27" s="93">
        <v>0.992153740648379</v>
      </c>
      <c r="AQ27" s="248"/>
      <c r="AR27" s="102">
        <v>13</v>
      </c>
      <c r="AS27" s="103" t="s">
        <v>24</v>
      </c>
      <c r="AT27" s="103">
        <v>400</v>
      </c>
      <c r="AU27" s="103">
        <v>727</v>
      </c>
      <c r="AV27" s="104">
        <v>0.988</v>
      </c>
      <c r="AW27" s="105">
        <v>0.994</v>
      </c>
      <c r="AX27" s="38"/>
      <c r="AY27" s="172">
        <v>13</v>
      </c>
      <c r="AZ27" s="266" t="s">
        <v>39</v>
      </c>
      <c r="BA27" s="266">
        <v>700</v>
      </c>
      <c r="BB27" s="266">
        <v>1367</v>
      </c>
      <c r="BC27" s="267">
        <v>0.9796</v>
      </c>
      <c r="BD27" s="268">
        <v>0.9889</v>
      </c>
    </row>
    <row r="28" spans="2:56" ht="15.75">
      <c r="B28" s="114">
        <v>6</v>
      </c>
      <c r="C28" s="115" t="s">
        <v>188</v>
      </c>
      <c r="D28" s="115">
        <v>400</v>
      </c>
      <c r="E28" s="115">
        <v>796</v>
      </c>
      <c r="F28" s="116">
        <v>0.9987</v>
      </c>
      <c r="G28" s="117">
        <v>0.99935</v>
      </c>
      <c r="I28" s="114">
        <v>3</v>
      </c>
      <c r="J28" s="115" t="s">
        <v>115</v>
      </c>
      <c r="K28" s="115">
        <v>400</v>
      </c>
      <c r="L28" s="115">
        <v>707</v>
      </c>
      <c r="M28" s="116">
        <v>0.9986</v>
      </c>
      <c r="N28" s="117">
        <v>0.9993000000000001</v>
      </c>
      <c r="P28" s="90">
        <v>5</v>
      </c>
      <c r="Q28" s="544" t="s">
        <v>188</v>
      </c>
      <c r="R28" s="381">
        <v>400</v>
      </c>
      <c r="S28" s="381">
        <v>755</v>
      </c>
      <c r="T28" s="382">
        <v>1</v>
      </c>
      <c r="U28" s="383">
        <v>0.9991573033707866</v>
      </c>
      <c r="W28" s="114">
        <v>10</v>
      </c>
      <c r="X28" s="301" t="s">
        <v>49</v>
      </c>
      <c r="Y28" s="301">
        <v>400</v>
      </c>
      <c r="Z28" s="301">
        <v>609</v>
      </c>
      <c r="AA28" s="302">
        <v>0.9902</v>
      </c>
      <c r="AB28" s="303">
        <v>0.9951</v>
      </c>
      <c r="AC28" s="248"/>
      <c r="AD28" s="114">
        <v>9</v>
      </c>
      <c r="AE28" s="115" t="s">
        <v>116</v>
      </c>
      <c r="AF28" s="115">
        <v>400</v>
      </c>
      <c r="AG28" s="115">
        <v>689</v>
      </c>
      <c r="AH28" s="116">
        <v>0.9866</v>
      </c>
      <c r="AI28" s="117">
        <v>0.9933000000000001</v>
      </c>
      <c r="AJ28" s="248"/>
      <c r="AK28" s="90">
        <v>12</v>
      </c>
      <c r="AL28" s="91" t="s">
        <v>7</v>
      </c>
      <c r="AM28" s="91">
        <v>400</v>
      </c>
      <c r="AN28" s="91">
        <v>668</v>
      </c>
      <c r="AO28" s="92">
        <v>0.9852</v>
      </c>
      <c r="AP28" s="93">
        <v>0.9913261146496815</v>
      </c>
      <c r="AQ28" s="248"/>
      <c r="AR28" s="102">
        <v>14</v>
      </c>
      <c r="AS28" s="103" t="s">
        <v>113</v>
      </c>
      <c r="AT28" s="103">
        <v>400</v>
      </c>
      <c r="AU28" s="103">
        <v>1350</v>
      </c>
      <c r="AV28" s="104">
        <v>0.9882</v>
      </c>
      <c r="AW28" s="105">
        <v>0.9931731204943357</v>
      </c>
      <c r="AX28" s="38"/>
      <c r="AY28" s="172">
        <v>14</v>
      </c>
      <c r="AZ28" s="266" t="s">
        <v>116</v>
      </c>
      <c r="BA28" s="266">
        <v>400</v>
      </c>
      <c r="BB28" s="266">
        <v>460</v>
      </c>
      <c r="BC28" s="267">
        <v>0.9763</v>
      </c>
      <c r="BD28" s="268">
        <v>0.9882</v>
      </c>
    </row>
    <row r="29" spans="2:56" ht="15.75">
      <c r="B29" s="114">
        <v>7</v>
      </c>
      <c r="C29" s="115" t="s">
        <v>17</v>
      </c>
      <c r="D29" s="115">
        <v>400</v>
      </c>
      <c r="E29" s="115">
        <v>520</v>
      </c>
      <c r="F29" s="116">
        <v>0.9983</v>
      </c>
      <c r="G29" s="117">
        <v>0.99915</v>
      </c>
      <c r="I29" s="114">
        <v>4</v>
      </c>
      <c r="J29" s="115" t="s">
        <v>81</v>
      </c>
      <c r="K29" s="115">
        <v>400</v>
      </c>
      <c r="L29" s="115">
        <v>883</v>
      </c>
      <c r="M29" s="116">
        <v>0.9976</v>
      </c>
      <c r="N29" s="117">
        <v>0.9988</v>
      </c>
      <c r="P29" s="90">
        <v>6</v>
      </c>
      <c r="Q29" s="381" t="s">
        <v>50</v>
      </c>
      <c r="R29" s="381">
        <v>400</v>
      </c>
      <c r="S29" s="381">
        <v>574</v>
      </c>
      <c r="T29" s="382">
        <v>0.9981</v>
      </c>
      <c r="U29" s="383">
        <v>0.99905</v>
      </c>
      <c r="W29" s="114">
        <v>11</v>
      </c>
      <c r="X29" s="301" t="s">
        <v>81</v>
      </c>
      <c r="Y29" s="301">
        <v>400</v>
      </c>
      <c r="Z29" s="301">
        <v>927</v>
      </c>
      <c r="AA29" s="302">
        <v>0.9889</v>
      </c>
      <c r="AB29" s="303">
        <v>0.9944500000000001</v>
      </c>
      <c r="AC29" s="248"/>
      <c r="AD29" s="114">
        <v>10</v>
      </c>
      <c r="AE29" s="115" t="s">
        <v>37</v>
      </c>
      <c r="AF29" s="115">
        <v>700</v>
      </c>
      <c r="AG29" s="115">
        <v>1679</v>
      </c>
      <c r="AH29" s="116">
        <v>0.9859</v>
      </c>
      <c r="AI29" s="117">
        <v>0.9927442386831276</v>
      </c>
      <c r="AJ29" s="248"/>
      <c r="AK29" s="90">
        <v>13</v>
      </c>
      <c r="AL29" s="91" t="s">
        <v>4</v>
      </c>
      <c r="AM29" s="91">
        <v>400</v>
      </c>
      <c r="AN29" s="91">
        <v>801</v>
      </c>
      <c r="AO29" s="92">
        <v>0.9833</v>
      </c>
      <c r="AP29" s="93">
        <v>0.988841011235955</v>
      </c>
      <c r="AQ29" s="248"/>
      <c r="AR29" s="102">
        <v>15</v>
      </c>
      <c r="AS29" s="103" t="s">
        <v>52</v>
      </c>
      <c r="AT29" s="103">
        <v>400</v>
      </c>
      <c r="AU29" s="103">
        <v>1145</v>
      </c>
      <c r="AV29" s="104">
        <v>0.9813</v>
      </c>
      <c r="AW29" s="105">
        <v>0.99065</v>
      </c>
      <c r="AX29" s="38"/>
      <c r="AY29" s="172">
        <v>15</v>
      </c>
      <c r="AZ29" s="266" t="s">
        <v>117</v>
      </c>
      <c r="BA29" s="266">
        <v>400</v>
      </c>
      <c r="BB29" s="266">
        <v>418</v>
      </c>
      <c r="BC29" s="267">
        <v>0.9832</v>
      </c>
      <c r="BD29" s="268">
        <v>0.9866</v>
      </c>
    </row>
    <row r="30" spans="2:56" ht="15.75">
      <c r="B30" s="114">
        <v>8</v>
      </c>
      <c r="C30" s="115" t="s">
        <v>54</v>
      </c>
      <c r="D30" s="115">
        <v>400</v>
      </c>
      <c r="E30" s="115">
        <v>635</v>
      </c>
      <c r="F30" s="116">
        <v>1</v>
      </c>
      <c r="G30" s="117">
        <v>0.9991452991452991</v>
      </c>
      <c r="I30" s="114">
        <v>5</v>
      </c>
      <c r="J30" s="115" t="s">
        <v>12</v>
      </c>
      <c r="K30" s="115">
        <v>400</v>
      </c>
      <c r="L30" s="115">
        <v>2148</v>
      </c>
      <c r="M30" s="116">
        <v>0.9963</v>
      </c>
      <c r="N30" s="117">
        <v>0.99815</v>
      </c>
      <c r="P30" s="90">
        <v>7</v>
      </c>
      <c r="Q30" s="381" t="s">
        <v>14</v>
      </c>
      <c r="R30" s="381">
        <v>700</v>
      </c>
      <c r="S30" s="381">
        <v>2312</v>
      </c>
      <c r="T30" s="382">
        <v>0.9966</v>
      </c>
      <c r="U30" s="383">
        <v>0.9983</v>
      </c>
      <c r="W30" s="114">
        <v>12</v>
      </c>
      <c r="X30" s="301" t="s">
        <v>117</v>
      </c>
      <c r="Y30" s="301">
        <v>400</v>
      </c>
      <c r="Z30" s="301">
        <v>606</v>
      </c>
      <c r="AA30" s="302">
        <v>0.9899</v>
      </c>
      <c r="AB30" s="303">
        <v>0.9932454545454545</v>
      </c>
      <c r="AC30" s="248"/>
      <c r="AD30" s="114">
        <v>11</v>
      </c>
      <c r="AE30" s="115" t="s">
        <v>125</v>
      </c>
      <c r="AF30" s="115">
        <v>400</v>
      </c>
      <c r="AG30" s="115">
        <v>562</v>
      </c>
      <c r="AH30" s="116">
        <v>0.9819</v>
      </c>
      <c r="AI30" s="117">
        <v>0.99095</v>
      </c>
      <c r="AJ30" s="248"/>
      <c r="AK30" s="90">
        <v>14</v>
      </c>
      <c r="AL30" s="91" t="s">
        <v>116</v>
      </c>
      <c r="AM30" s="91">
        <v>400</v>
      </c>
      <c r="AN30" s="91">
        <v>629</v>
      </c>
      <c r="AO30" s="92">
        <v>0.9783</v>
      </c>
      <c r="AP30" s="93">
        <v>0.9885184210526315</v>
      </c>
      <c r="AQ30" s="248"/>
      <c r="AR30" s="102">
        <v>16</v>
      </c>
      <c r="AS30" s="103" t="s">
        <v>116</v>
      </c>
      <c r="AT30" s="103">
        <v>400</v>
      </c>
      <c r="AU30" s="103">
        <v>754</v>
      </c>
      <c r="AV30" s="104">
        <v>0.968</v>
      </c>
      <c r="AW30" s="105">
        <v>0.984</v>
      </c>
      <c r="AX30" s="38"/>
      <c r="AY30" s="172">
        <v>16</v>
      </c>
      <c r="AZ30" s="266" t="s">
        <v>52</v>
      </c>
      <c r="BA30" s="266">
        <v>400</v>
      </c>
      <c r="BB30" s="266">
        <v>537</v>
      </c>
      <c r="BC30" s="267">
        <v>0.9706</v>
      </c>
      <c r="BD30" s="268">
        <v>0.9841</v>
      </c>
    </row>
    <row r="31" spans="2:56" ht="15.75">
      <c r="B31" s="114">
        <v>9</v>
      </c>
      <c r="C31" s="115" t="s">
        <v>113</v>
      </c>
      <c r="D31" s="115">
        <v>400</v>
      </c>
      <c r="E31" s="115">
        <v>589</v>
      </c>
      <c r="F31" s="116">
        <v>0.9981</v>
      </c>
      <c r="G31" s="117">
        <v>0.99905</v>
      </c>
      <c r="I31" s="114">
        <v>6</v>
      </c>
      <c r="J31" s="115" t="s">
        <v>22</v>
      </c>
      <c r="K31" s="115">
        <v>400</v>
      </c>
      <c r="L31" s="115">
        <v>499</v>
      </c>
      <c r="M31" s="116">
        <v>0.9963</v>
      </c>
      <c r="N31" s="117">
        <v>0.99815</v>
      </c>
      <c r="P31" s="90">
        <v>8</v>
      </c>
      <c r="Q31" s="381" t="s">
        <v>115</v>
      </c>
      <c r="R31" s="381">
        <v>400</v>
      </c>
      <c r="S31" s="381">
        <v>602</v>
      </c>
      <c r="T31" s="382">
        <v>0.9957</v>
      </c>
      <c r="U31" s="383">
        <v>0.99785</v>
      </c>
      <c r="W31" s="114">
        <v>13</v>
      </c>
      <c r="X31" s="301" t="s">
        <v>39</v>
      </c>
      <c r="Y31" s="301">
        <v>700</v>
      </c>
      <c r="Z31" s="301">
        <v>1638</v>
      </c>
      <c r="AA31" s="302">
        <v>0.9855</v>
      </c>
      <c r="AB31" s="303">
        <v>0.99275</v>
      </c>
      <c r="AC31" s="248"/>
      <c r="AD31" s="114">
        <v>12</v>
      </c>
      <c r="AE31" s="115" t="s">
        <v>117</v>
      </c>
      <c r="AF31" s="115">
        <v>400</v>
      </c>
      <c r="AG31" s="115">
        <v>659</v>
      </c>
      <c r="AH31" s="116">
        <v>0.9836</v>
      </c>
      <c r="AI31" s="117">
        <v>0.990495652173913</v>
      </c>
      <c r="AJ31" s="248"/>
      <c r="AK31" s="90">
        <v>15</v>
      </c>
      <c r="AL31" s="91" t="s">
        <v>18</v>
      </c>
      <c r="AM31" s="91">
        <v>700</v>
      </c>
      <c r="AN31" s="91">
        <v>1258</v>
      </c>
      <c r="AO31" s="92">
        <v>0.9751</v>
      </c>
      <c r="AP31" s="93">
        <v>0.9872235582154516</v>
      </c>
      <c r="AQ31" s="248"/>
      <c r="AR31" s="102">
        <v>17</v>
      </c>
      <c r="AS31" s="103" t="s">
        <v>114</v>
      </c>
      <c r="AT31" s="103">
        <v>400</v>
      </c>
      <c r="AU31" s="103">
        <v>705</v>
      </c>
      <c r="AV31" s="104">
        <v>0.9647</v>
      </c>
      <c r="AW31" s="105">
        <v>0.9818483277591974</v>
      </c>
      <c r="AX31" s="38"/>
      <c r="AY31" s="172">
        <v>17</v>
      </c>
      <c r="AZ31" s="266" t="s">
        <v>50</v>
      </c>
      <c r="BA31" s="266">
        <v>400</v>
      </c>
      <c r="BB31" s="266">
        <v>653</v>
      </c>
      <c r="BC31" s="267">
        <v>0.9622</v>
      </c>
      <c r="BD31" s="268">
        <v>0.9811</v>
      </c>
    </row>
    <row r="32" spans="2:56" ht="15.75">
      <c r="B32" s="114">
        <v>10</v>
      </c>
      <c r="C32" s="115" t="s">
        <v>39</v>
      </c>
      <c r="D32" s="115">
        <v>700</v>
      </c>
      <c r="E32" s="115">
        <v>1535</v>
      </c>
      <c r="F32" s="116">
        <v>0.9969</v>
      </c>
      <c r="G32" s="117">
        <v>0.9984500000000001</v>
      </c>
      <c r="I32" s="114">
        <v>7</v>
      </c>
      <c r="J32" s="115" t="s">
        <v>116</v>
      </c>
      <c r="K32" s="115">
        <v>400</v>
      </c>
      <c r="L32" s="115">
        <v>885</v>
      </c>
      <c r="M32" s="116">
        <v>0.9961</v>
      </c>
      <c r="N32" s="117">
        <v>0.99805</v>
      </c>
      <c r="P32" s="90">
        <v>9</v>
      </c>
      <c r="Q32" s="381" t="s">
        <v>81</v>
      </c>
      <c r="R32" s="381">
        <v>400</v>
      </c>
      <c r="S32" s="381">
        <v>775</v>
      </c>
      <c r="T32" s="382">
        <v>0.9962</v>
      </c>
      <c r="U32" s="383">
        <v>0.9975174757281553</v>
      </c>
      <c r="W32" s="114">
        <v>14</v>
      </c>
      <c r="X32" s="301" t="s">
        <v>7</v>
      </c>
      <c r="Y32" s="301">
        <v>400</v>
      </c>
      <c r="Z32" s="301">
        <v>751</v>
      </c>
      <c r="AA32" s="302">
        <v>0.985</v>
      </c>
      <c r="AB32" s="303">
        <v>0.9924999999999999</v>
      </c>
      <c r="AC32" s="248"/>
      <c r="AD32" s="114">
        <v>13</v>
      </c>
      <c r="AE32" s="115" t="s">
        <v>18</v>
      </c>
      <c r="AF32" s="115">
        <v>700</v>
      </c>
      <c r="AG32" s="115">
        <v>1345</v>
      </c>
      <c r="AH32" s="116">
        <v>0.974</v>
      </c>
      <c r="AI32" s="117">
        <v>0.987</v>
      </c>
      <c r="AJ32" s="248"/>
      <c r="AK32" s="90">
        <v>16</v>
      </c>
      <c r="AL32" s="91" t="s">
        <v>125</v>
      </c>
      <c r="AM32" s="91">
        <v>400</v>
      </c>
      <c r="AN32" s="91">
        <v>396</v>
      </c>
      <c r="AO32" s="92">
        <v>0.9735</v>
      </c>
      <c r="AP32" s="93">
        <v>0.98475</v>
      </c>
      <c r="AQ32" s="248"/>
      <c r="AR32" s="102">
        <v>18</v>
      </c>
      <c r="AS32" s="103" t="s">
        <v>157</v>
      </c>
      <c r="AT32" s="103">
        <v>1500</v>
      </c>
      <c r="AU32" s="103">
        <v>3878</v>
      </c>
      <c r="AV32" s="104">
        <v>0.9645</v>
      </c>
      <c r="AW32" s="105">
        <v>0.9791171679197995</v>
      </c>
      <c r="AX32" s="38"/>
      <c r="AY32" s="172">
        <v>18</v>
      </c>
      <c r="AZ32" s="266" t="s">
        <v>28</v>
      </c>
      <c r="BA32" s="266">
        <v>400</v>
      </c>
      <c r="BB32" s="266">
        <v>677</v>
      </c>
      <c r="BC32" s="267">
        <v>0.9553</v>
      </c>
      <c r="BD32" s="268">
        <v>0.9768</v>
      </c>
    </row>
    <row r="33" spans="2:56" ht="15.75">
      <c r="B33" s="114">
        <v>11</v>
      </c>
      <c r="C33" s="115" t="s">
        <v>47</v>
      </c>
      <c r="D33" s="115">
        <v>400</v>
      </c>
      <c r="E33" s="115">
        <v>548</v>
      </c>
      <c r="F33" s="116">
        <v>0.9966</v>
      </c>
      <c r="G33" s="117">
        <v>0.9983</v>
      </c>
      <c r="I33" s="114">
        <v>8</v>
      </c>
      <c r="J33" s="115" t="s">
        <v>36</v>
      </c>
      <c r="K33" s="115">
        <v>400</v>
      </c>
      <c r="L33" s="115">
        <v>922</v>
      </c>
      <c r="M33" s="116">
        <v>0.9978</v>
      </c>
      <c r="N33" s="117">
        <v>0.997889898989899</v>
      </c>
      <c r="P33" s="90">
        <v>10</v>
      </c>
      <c r="Q33" s="381" t="s">
        <v>125</v>
      </c>
      <c r="R33" s="381">
        <v>400</v>
      </c>
      <c r="S33" s="381">
        <v>474</v>
      </c>
      <c r="T33" s="382">
        <v>0.9941</v>
      </c>
      <c r="U33" s="383">
        <v>0.99705</v>
      </c>
      <c r="W33" s="114">
        <v>15</v>
      </c>
      <c r="X33" s="301" t="s">
        <v>52</v>
      </c>
      <c r="Y33" s="301">
        <v>400</v>
      </c>
      <c r="Z33" s="301">
        <v>659</v>
      </c>
      <c r="AA33" s="302">
        <v>0.9831</v>
      </c>
      <c r="AB33" s="303">
        <v>0.9915499999999999</v>
      </c>
      <c r="AC33" s="248"/>
      <c r="AD33" s="114">
        <v>14</v>
      </c>
      <c r="AE33" s="115" t="s">
        <v>7</v>
      </c>
      <c r="AF33" s="115">
        <v>400</v>
      </c>
      <c r="AG33" s="115">
        <v>741</v>
      </c>
      <c r="AH33" s="116">
        <v>0.9719</v>
      </c>
      <c r="AI33" s="117">
        <v>0.98595</v>
      </c>
      <c r="AJ33" s="248"/>
      <c r="AK33" s="90">
        <v>17</v>
      </c>
      <c r="AL33" s="91" t="s">
        <v>39</v>
      </c>
      <c r="AM33" s="91">
        <v>700</v>
      </c>
      <c r="AN33" s="91">
        <v>2307</v>
      </c>
      <c r="AO33" s="92">
        <v>0.9646</v>
      </c>
      <c r="AP33" s="93">
        <v>0.9823</v>
      </c>
      <c r="AQ33" s="248"/>
      <c r="AR33" s="102">
        <v>19</v>
      </c>
      <c r="AS33" s="103" t="s">
        <v>117</v>
      </c>
      <c r="AT33" s="103">
        <v>400</v>
      </c>
      <c r="AU33" s="103">
        <v>713</v>
      </c>
      <c r="AV33" s="104">
        <v>0.9519</v>
      </c>
      <c r="AW33" s="105">
        <v>0.972825</v>
      </c>
      <c r="AX33" s="38"/>
      <c r="AY33" s="172">
        <v>19</v>
      </c>
      <c r="AZ33" s="266" t="s">
        <v>157</v>
      </c>
      <c r="BA33" s="266">
        <v>1500</v>
      </c>
      <c r="BB33" s="266">
        <v>3612</v>
      </c>
      <c r="BC33" s="267">
        <v>0.9561</v>
      </c>
      <c r="BD33" s="268">
        <v>0.9766</v>
      </c>
    </row>
    <row r="34" spans="2:56" ht="15.75">
      <c r="B34" s="114">
        <v>12</v>
      </c>
      <c r="C34" s="115" t="s">
        <v>191</v>
      </c>
      <c r="D34" s="115">
        <v>400</v>
      </c>
      <c r="E34" s="115">
        <v>527</v>
      </c>
      <c r="F34" s="116">
        <v>0.9962</v>
      </c>
      <c r="G34" s="117">
        <v>0.9981</v>
      </c>
      <c r="I34" s="114">
        <v>9</v>
      </c>
      <c r="J34" s="115" t="s">
        <v>76</v>
      </c>
      <c r="K34" s="115">
        <v>400</v>
      </c>
      <c r="L34" s="115">
        <v>512</v>
      </c>
      <c r="M34" s="116">
        <v>0.9955</v>
      </c>
      <c r="N34" s="117">
        <v>0.99775</v>
      </c>
      <c r="P34" s="90">
        <v>11</v>
      </c>
      <c r="Q34" s="381" t="s">
        <v>36</v>
      </c>
      <c r="R34" s="381">
        <v>400</v>
      </c>
      <c r="S34" s="381">
        <v>798</v>
      </c>
      <c r="T34" s="382">
        <v>0.991</v>
      </c>
      <c r="U34" s="383">
        <v>0.9955</v>
      </c>
      <c r="W34" s="114">
        <v>16</v>
      </c>
      <c r="X34" s="301" t="s">
        <v>9</v>
      </c>
      <c r="Y34" s="301">
        <v>700</v>
      </c>
      <c r="Z34" s="301">
        <v>1529</v>
      </c>
      <c r="AA34" s="302">
        <v>0.9794</v>
      </c>
      <c r="AB34" s="303">
        <v>0.9897</v>
      </c>
      <c r="AC34" s="248"/>
      <c r="AD34" s="114">
        <v>15</v>
      </c>
      <c r="AE34" s="115" t="s">
        <v>33</v>
      </c>
      <c r="AF34" s="115">
        <v>400</v>
      </c>
      <c r="AG34" s="115">
        <v>677</v>
      </c>
      <c r="AH34" s="116">
        <v>0.9767</v>
      </c>
      <c r="AI34" s="117">
        <v>0.9858960122699387</v>
      </c>
      <c r="AJ34" s="248"/>
      <c r="AK34" s="90">
        <v>18</v>
      </c>
      <c r="AL34" s="91" t="s">
        <v>117</v>
      </c>
      <c r="AM34" s="91">
        <v>400</v>
      </c>
      <c r="AN34" s="91">
        <v>473</v>
      </c>
      <c r="AO34" s="92">
        <v>0.9625</v>
      </c>
      <c r="AP34" s="93">
        <v>0.98125</v>
      </c>
      <c r="AQ34" s="248"/>
      <c r="AR34" s="102">
        <v>20</v>
      </c>
      <c r="AS34" s="103" t="s">
        <v>120</v>
      </c>
      <c r="AT34" s="103">
        <v>400</v>
      </c>
      <c r="AU34" s="103">
        <v>452</v>
      </c>
      <c r="AV34" s="104">
        <v>0.952</v>
      </c>
      <c r="AW34" s="105">
        <v>0.9701176470588235</v>
      </c>
      <c r="AX34" s="38"/>
      <c r="AY34" s="172">
        <v>20</v>
      </c>
      <c r="AZ34" s="266" t="s">
        <v>15</v>
      </c>
      <c r="BA34" s="266">
        <v>700</v>
      </c>
      <c r="BB34" s="266">
        <v>3201</v>
      </c>
      <c r="BC34" s="267">
        <v>0.9534</v>
      </c>
      <c r="BD34" s="268">
        <v>0.9759</v>
      </c>
    </row>
    <row r="35" spans="2:56" ht="15.75">
      <c r="B35" s="114">
        <v>13</v>
      </c>
      <c r="C35" s="115" t="s">
        <v>116</v>
      </c>
      <c r="D35" s="115">
        <v>400</v>
      </c>
      <c r="E35" s="115">
        <v>627</v>
      </c>
      <c r="F35" s="116">
        <v>0.9944</v>
      </c>
      <c r="G35" s="117">
        <v>0.9972</v>
      </c>
      <c r="I35" s="114">
        <v>10</v>
      </c>
      <c r="J35" s="115" t="s">
        <v>39</v>
      </c>
      <c r="K35" s="115">
        <v>700</v>
      </c>
      <c r="L35" s="115">
        <v>2173</v>
      </c>
      <c r="M35" s="116">
        <v>0.9962</v>
      </c>
      <c r="N35" s="117">
        <v>0.9970705882352942</v>
      </c>
      <c r="P35" s="90">
        <v>12</v>
      </c>
      <c r="Q35" s="381" t="s">
        <v>33</v>
      </c>
      <c r="R35" s="381">
        <v>400</v>
      </c>
      <c r="S35" s="381">
        <v>558</v>
      </c>
      <c r="T35" s="382">
        <v>0.9927</v>
      </c>
      <c r="U35" s="383">
        <v>0.9954676470588235</v>
      </c>
      <c r="W35" s="114">
        <v>17</v>
      </c>
      <c r="X35" s="301" t="s">
        <v>122</v>
      </c>
      <c r="Y35" s="301">
        <v>400</v>
      </c>
      <c r="Z35" s="301">
        <v>440</v>
      </c>
      <c r="AA35" s="302">
        <v>0.9791</v>
      </c>
      <c r="AB35" s="303">
        <v>0.9885759740259741</v>
      </c>
      <c r="AC35" s="248"/>
      <c r="AD35" s="114">
        <v>16</v>
      </c>
      <c r="AE35" s="115" t="s">
        <v>26</v>
      </c>
      <c r="AF35" s="115">
        <v>700</v>
      </c>
      <c r="AG35" s="115">
        <v>653</v>
      </c>
      <c r="AH35" s="116">
        <v>0.9992</v>
      </c>
      <c r="AI35" s="117">
        <v>0.985491156462585</v>
      </c>
      <c r="AJ35" s="248"/>
      <c r="AK35" s="90">
        <v>19</v>
      </c>
      <c r="AL35" s="91" t="s">
        <v>45</v>
      </c>
      <c r="AM35" s="91">
        <v>400</v>
      </c>
      <c r="AN35" s="91">
        <v>719</v>
      </c>
      <c r="AO35" s="92">
        <v>0.9637</v>
      </c>
      <c r="AP35" s="93">
        <v>0.9785832123411978</v>
      </c>
      <c r="AQ35" s="248"/>
      <c r="AR35" s="102">
        <v>21</v>
      </c>
      <c r="AS35" s="103" t="s">
        <v>33</v>
      </c>
      <c r="AT35" s="103">
        <v>400</v>
      </c>
      <c r="AU35" s="103">
        <v>705</v>
      </c>
      <c r="AV35" s="104">
        <v>0.9433</v>
      </c>
      <c r="AW35" s="105">
        <v>0.9696806345733042</v>
      </c>
      <c r="AX35" s="38"/>
      <c r="AY35" s="172">
        <v>21</v>
      </c>
      <c r="AZ35" s="266" t="s">
        <v>114</v>
      </c>
      <c r="BA35" s="266">
        <v>400</v>
      </c>
      <c r="BB35" s="266">
        <v>523</v>
      </c>
      <c r="BC35" s="267">
        <v>0.9485</v>
      </c>
      <c r="BD35" s="268">
        <v>0.9735</v>
      </c>
    </row>
    <row r="36" spans="2:56" ht="15.75">
      <c r="B36" s="114">
        <v>14</v>
      </c>
      <c r="C36" s="115" t="s">
        <v>115</v>
      </c>
      <c r="D36" s="115">
        <v>400</v>
      </c>
      <c r="E36" s="115">
        <v>494</v>
      </c>
      <c r="F36" s="116">
        <v>0.9941</v>
      </c>
      <c r="G36" s="117">
        <v>0.99705</v>
      </c>
      <c r="I36" s="114">
        <v>11</v>
      </c>
      <c r="J36" s="115" t="s">
        <v>188</v>
      </c>
      <c r="K36" s="115">
        <v>400</v>
      </c>
      <c r="L36" s="115">
        <v>727</v>
      </c>
      <c r="M36" s="116">
        <v>0.9938</v>
      </c>
      <c r="N36" s="117">
        <v>0.9969</v>
      </c>
      <c r="P36" s="90">
        <v>13</v>
      </c>
      <c r="Q36" s="381" t="s">
        <v>7</v>
      </c>
      <c r="R36" s="381">
        <v>400</v>
      </c>
      <c r="S36" s="381">
        <v>518</v>
      </c>
      <c r="T36" s="382">
        <v>0.9899</v>
      </c>
      <c r="U36" s="383">
        <v>0.99495</v>
      </c>
      <c r="W36" s="114">
        <v>18</v>
      </c>
      <c r="X36" s="301" t="s">
        <v>12</v>
      </c>
      <c r="Y36" s="301">
        <v>400</v>
      </c>
      <c r="Z36" s="301">
        <v>1663</v>
      </c>
      <c r="AA36" s="302">
        <v>0.9696</v>
      </c>
      <c r="AB36" s="303">
        <v>0.9845572815533981</v>
      </c>
      <c r="AC36" s="248"/>
      <c r="AD36" s="114">
        <v>17</v>
      </c>
      <c r="AE36" s="115" t="s">
        <v>4</v>
      </c>
      <c r="AF36" s="115">
        <v>400</v>
      </c>
      <c r="AG36" s="115">
        <v>1222</v>
      </c>
      <c r="AH36" s="116">
        <v>0.9676</v>
      </c>
      <c r="AI36" s="117">
        <v>0.9830601726263872</v>
      </c>
      <c r="AJ36" s="248"/>
      <c r="AK36" s="90">
        <v>20</v>
      </c>
      <c r="AL36" s="91" t="s">
        <v>114</v>
      </c>
      <c r="AM36" s="91">
        <v>400</v>
      </c>
      <c r="AN36" s="91">
        <v>391</v>
      </c>
      <c r="AO36" s="92">
        <v>0.9682</v>
      </c>
      <c r="AP36" s="93">
        <v>0.9776769230769231</v>
      </c>
      <c r="AQ36" s="248"/>
      <c r="AR36" s="102">
        <v>22</v>
      </c>
      <c r="AS36" s="103" t="s">
        <v>121</v>
      </c>
      <c r="AT36" s="103">
        <v>400</v>
      </c>
      <c r="AU36" s="103">
        <v>478</v>
      </c>
      <c r="AV36" s="104">
        <v>0.9379</v>
      </c>
      <c r="AW36" s="105">
        <v>0.96895</v>
      </c>
      <c r="AX36" s="38"/>
      <c r="AY36" s="172">
        <v>22</v>
      </c>
      <c r="AZ36" s="266" t="s">
        <v>33</v>
      </c>
      <c r="BA36" s="266">
        <v>400</v>
      </c>
      <c r="BB36" s="266">
        <v>705</v>
      </c>
      <c r="BC36" s="267">
        <v>0.9475</v>
      </c>
      <c r="BD36" s="268">
        <v>0.972</v>
      </c>
    </row>
    <row r="37" spans="2:56" ht="15.75">
      <c r="B37" s="114">
        <v>15</v>
      </c>
      <c r="C37" s="115" t="s">
        <v>36</v>
      </c>
      <c r="D37" s="115">
        <v>400</v>
      </c>
      <c r="E37" s="115">
        <v>728</v>
      </c>
      <c r="F37" s="116">
        <v>0.994</v>
      </c>
      <c r="G37" s="117">
        <v>0.997</v>
      </c>
      <c r="I37" s="114">
        <v>12</v>
      </c>
      <c r="J37" s="115" t="s">
        <v>14</v>
      </c>
      <c r="K37" s="115">
        <v>700</v>
      </c>
      <c r="L37" s="115">
        <v>1761</v>
      </c>
      <c r="M37" s="116">
        <v>0.9926</v>
      </c>
      <c r="N37" s="117">
        <v>0.9963</v>
      </c>
      <c r="P37" s="90">
        <v>14</v>
      </c>
      <c r="Q37" s="381" t="s">
        <v>1</v>
      </c>
      <c r="R37" s="381">
        <v>400</v>
      </c>
      <c r="S37" s="381">
        <v>607</v>
      </c>
      <c r="T37" s="382">
        <v>0.989</v>
      </c>
      <c r="U37" s="383">
        <v>0.9944999999999999</v>
      </c>
      <c r="W37" s="114">
        <v>19</v>
      </c>
      <c r="X37" s="301" t="s">
        <v>125</v>
      </c>
      <c r="Y37" s="301">
        <v>400</v>
      </c>
      <c r="Z37" s="301">
        <v>552</v>
      </c>
      <c r="AA37" s="302">
        <v>0.9703</v>
      </c>
      <c r="AB37" s="303">
        <v>0.9844165036674817</v>
      </c>
      <c r="AC37" s="248"/>
      <c r="AD37" s="114">
        <v>18</v>
      </c>
      <c r="AE37" s="115" t="s">
        <v>9</v>
      </c>
      <c r="AF37" s="115">
        <v>700</v>
      </c>
      <c r="AG37" s="115">
        <v>1677</v>
      </c>
      <c r="AH37" s="116">
        <v>0.96</v>
      </c>
      <c r="AI37" s="117">
        <v>0.9797440273037543</v>
      </c>
      <c r="AJ37" s="248"/>
      <c r="AK37" s="90">
        <v>21</v>
      </c>
      <c r="AL37" s="91" t="s">
        <v>52</v>
      </c>
      <c r="AM37" s="91">
        <v>400</v>
      </c>
      <c r="AN37" s="91">
        <v>494</v>
      </c>
      <c r="AO37" s="92">
        <v>0.9587</v>
      </c>
      <c r="AP37" s="93">
        <v>0.9769241239892184</v>
      </c>
      <c r="AQ37" s="248"/>
      <c r="AR37" s="102">
        <v>23</v>
      </c>
      <c r="AS37" s="103" t="s">
        <v>125</v>
      </c>
      <c r="AT37" s="103">
        <v>400</v>
      </c>
      <c r="AU37" s="103">
        <v>997</v>
      </c>
      <c r="AV37" s="104">
        <v>0.932</v>
      </c>
      <c r="AW37" s="105">
        <v>0.966</v>
      </c>
      <c r="AX37" s="38"/>
      <c r="AY37" s="172">
        <v>23</v>
      </c>
      <c r="AZ37" s="266" t="s">
        <v>126</v>
      </c>
      <c r="BA37" s="266">
        <v>400</v>
      </c>
      <c r="BB37" s="266">
        <v>743</v>
      </c>
      <c r="BC37" s="267">
        <v>0.9242</v>
      </c>
      <c r="BD37" s="268">
        <v>0.9584</v>
      </c>
    </row>
    <row r="38" spans="2:56" ht="15.75">
      <c r="B38" s="114">
        <v>16</v>
      </c>
      <c r="C38" s="115" t="s">
        <v>33</v>
      </c>
      <c r="D38" s="115">
        <v>400</v>
      </c>
      <c r="E38" s="115">
        <v>665</v>
      </c>
      <c r="F38" s="116">
        <v>0.9903</v>
      </c>
      <c r="G38" s="117">
        <v>0.99515</v>
      </c>
      <c r="I38" s="114">
        <v>13</v>
      </c>
      <c r="J38" s="115" t="s">
        <v>54</v>
      </c>
      <c r="K38" s="115">
        <v>400</v>
      </c>
      <c r="L38" s="115">
        <v>710</v>
      </c>
      <c r="M38" s="116">
        <v>0.9949</v>
      </c>
      <c r="N38" s="117">
        <v>0.995518669527897</v>
      </c>
      <c r="P38" s="90">
        <v>15</v>
      </c>
      <c r="Q38" s="381" t="s">
        <v>39</v>
      </c>
      <c r="R38" s="381">
        <v>700</v>
      </c>
      <c r="S38" s="381">
        <v>1666</v>
      </c>
      <c r="T38" s="382">
        <v>0.9902</v>
      </c>
      <c r="U38" s="383">
        <v>0.9940885367498313</v>
      </c>
      <c r="W38" s="114">
        <v>20</v>
      </c>
      <c r="X38" s="301" t="s">
        <v>1</v>
      </c>
      <c r="Y38" s="301">
        <v>400</v>
      </c>
      <c r="Z38" s="301">
        <v>838</v>
      </c>
      <c r="AA38" s="302">
        <v>0.9686</v>
      </c>
      <c r="AB38" s="303">
        <v>0.9843</v>
      </c>
      <c r="AC38" s="248"/>
      <c r="AD38" s="114">
        <v>19</v>
      </c>
      <c r="AE38" s="115" t="s">
        <v>49</v>
      </c>
      <c r="AF38" s="115">
        <v>400</v>
      </c>
      <c r="AG38" s="115">
        <v>553</v>
      </c>
      <c r="AH38" s="116">
        <v>0.9635</v>
      </c>
      <c r="AI38" s="117">
        <v>0.9769371657754011</v>
      </c>
      <c r="AJ38" s="248"/>
      <c r="AK38" s="90">
        <v>22</v>
      </c>
      <c r="AL38" s="91" t="s">
        <v>47</v>
      </c>
      <c r="AM38" s="91">
        <v>400</v>
      </c>
      <c r="AN38" s="91">
        <v>431</v>
      </c>
      <c r="AO38" s="92">
        <v>0.945</v>
      </c>
      <c r="AP38" s="93">
        <v>0.9686165048543689</v>
      </c>
      <c r="AQ38" s="248"/>
      <c r="AR38" s="102">
        <v>24</v>
      </c>
      <c r="AS38" s="103" t="s">
        <v>47</v>
      </c>
      <c r="AT38" s="103">
        <v>400</v>
      </c>
      <c r="AU38" s="103">
        <v>521</v>
      </c>
      <c r="AV38" s="104">
        <v>0.9306</v>
      </c>
      <c r="AW38" s="105">
        <v>0.9653</v>
      </c>
      <c r="AX38" s="38"/>
      <c r="AY38" s="172">
        <v>24</v>
      </c>
      <c r="AZ38" s="266" t="s">
        <v>121</v>
      </c>
      <c r="BA38" s="266">
        <v>400</v>
      </c>
      <c r="BB38" s="266">
        <v>492</v>
      </c>
      <c r="BC38" s="267">
        <v>0.9467</v>
      </c>
      <c r="BD38" s="268">
        <v>0.9571</v>
      </c>
    </row>
    <row r="39" spans="2:56" ht="15.75">
      <c r="B39" s="114">
        <v>17</v>
      </c>
      <c r="C39" s="115" t="s">
        <v>114</v>
      </c>
      <c r="D39" s="115">
        <v>400</v>
      </c>
      <c r="E39" s="115">
        <v>400</v>
      </c>
      <c r="F39" s="116">
        <v>0.9874</v>
      </c>
      <c r="G39" s="117">
        <v>0.9937</v>
      </c>
      <c r="I39" s="114">
        <v>14</v>
      </c>
      <c r="J39" s="115" t="s">
        <v>7</v>
      </c>
      <c r="K39" s="115">
        <v>400</v>
      </c>
      <c r="L39" s="115">
        <v>630</v>
      </c>
      <c r="M39" s="116">
        <v>0.9889</v>
      </c>
      <c r="N39" s="117">
        <v>0.9944500000000001</v>
      </c>
      <c r="P39" s="90">
        <v>16</v>
      </c>
      <c r="Q39" s="381" t="s">
        <v>42</v>
      </c>
      <c r="R39" s="381">
        <v>400</v>
      </c>
      <c r="S39" s="381">
        <v>437</v>
      </c>
      <c r="T39" s="382">
        <v>0.9844</v>
      </c>
      <c r="U39" s="383">
        <v>0.9922</v>
      </c>
      <c r="W39" s="114">
        <v>21</v>
      </c>
      <c r="X39" s="301" t="s">
        <v>26</v>
      </c>
      <c r="Y39" s="301">
        <v>700</v>
      </c>
      <c r="Z39" s="301">
        <v>642</v>
      </c>
      <c r="AA39" s="302">
        <v>0.9983</v>
      </c>
      <c r="AB39" s="303">
        <v>0.9825785714285714</v>
      </c>
      <c r="AC39" s="248"/>
      <c r="AD39" s="114">
        <v>20</v>
      </c>
      <c r="AE39" s="115" t="s">
        <v>47</v>
      </c>
      <c r="AF39" s="115">
        <v>400</v>
      </c>
      <c r="AG39" s="115">
        <v>580</v>
      </c>
      <c r="AH39" s="116">
        <v>0.9587</v>
      </c>
      <c r="AI39" s="117">
        <v>0.9768289915966386</v>
      </c>
      <c r="AJ39" s="248"/>
      <c r="AK39" s="90">
        <v>23</v>
      </c>
      <c r="AL39" s="91" t="s">
        <v>33</v>
      </c>
      <c r="AM39" s="91">
        <v>400</v>
      </c>
      <c r="AN39" s="91">
        <v>560</v>
      </c>
      <c r="AO39" s="92">
        <v>0.9319</v>
      </c>
      <c r="AP39" s="93">
        <v>0.9636540816326531</v>
      </c>
      <c r="AQ39" s="248"/>
      <c r="AR39" s="102">
        <v>25</v>
      </c>
      <c r="AS39" s="103" t="s">
        <v>128</v>
      </c>
      <c r="AT39" s="103">
        <v>700</v>
      </c>
      <c r="AU39" s="103">
        <v>2332</v>
      </c>
      <c r="AV39" s="104">
        <v>0.9376</v>
      </c>
      <c r="AW39" s="105">
        <v>0.9628467753366408</v>
      </c>
      <c r="AX39" s="38"/>
      <c r="AY39" s="172">
        <v>25</v>
      </c>
      <c r="AZ39" s="266" t="s">
        <v>9</v>
      </c>
      <c r="BA39" s="266">
        <v>700</v>
      </c>
      <c r="BB39" s="266">
        <v>1612</v>
      </c>
      <c r="BC39" s="267">
        <v>0.9285</v>
      </c>
      <c r="BD39" s="268">
        <v>0.957</v>
      </c>
    </row>
    <row r="40" spans="2:56" ht="15.75">
      <c r="B40" s="114">
        <v>18</v>
      </c>
      <c r="C40" s="115" t="s">
        <v>14</v>
      </c>
      <c r="D40" s="115">
        <v>700</v>
      </c>
      <c r="E40" s="115">
        <v>1782</v>
      </c>
      <c r="F40" s="116">
        <v>0.9862</v>
      </c>
      <c r="G40" s="117">
        <v>0.9931</v>
      </c>
      <c r="I40" s="114">
        <v>15</v>
      </c>
      <c r="J40" s="115" t="s">
        <v>47</v>
      </c>
      <c r="K40" s="115">
        <v>400</v>
      </c>
      <c r="L40" s="115">
        <v>667</v>
      </c>
      <c r="M40" s="116">
        <v>0.9893</v>
      </c>
      <c r="N40" s="117">
        <v>0.9939523255813953</v>
      </c>
      <c r="P40" s="90">
        <v>17</v>
      </c>
      <c r="Q40" s="381" t="s">
        <v>47</v>
      </c>
      <c r="R40" s="381">
        <v>400</v>
      </c>
      <c r="S40" s="381">
        <v>503</v>
      </c>
      <c r="T40" s="382">
        <v>0.9834</v>
      </c>
      <c r="U40" s="383">
        <v>0.9917</v>
      </c>
      <c r="W40" s="114">
        <v>22</v>
      </c>
      <c r="X40" s="301" t="s">
        <v>36</v>
      </c>
      <c r="Y40" s="301">
        <v>400</v>
      </c>
      <c r="Z40" s="301">
        <v>743</v>
      </c>
      <c r="AA40" s="302">
        <v>0.9651</v>
      </c>
      <c r="AB40" s="303">
        <v>0.98255</v>
      </c>
      <c r="AC40" s="248"/>
      <c r="AD40" s="114">
        <v>21</v>
      </c>
      <c r="AE40" s="115" t="s">
        <v>52</v>
      </c>
      <c r="AF40" s="115">
        <v>400</v>
      </c>
      <c r="AG40" s="115">
        <v>641</v>
      </c>
      <c r="AH40" s="116">
        <v>0.9582</v>
      </c>
      <c r="AI40" s="117">
        <v>0.9764333333333334</v>
      </c>
      <c r="AJ40" s="248"/>
      <c r="AK40" s="90">
        <v>24</v>
      </c>
      <c r="AL40" s="91" t="s">
        <v>22</v>
      </c>
      <c r="AM40" s="91">
        <v>400</v>
      </c>
      <c r="AN40" s="91">
        <v>574</v>
      </c>
      <c r="AO40" s="92">
        <v>0.9297</v>
      </c>
      <c r="AP40" s="93">
        <v>0.9632327493261456</v>
      </c>
      <c r="AQ40" s="248"/>
      <c r="AR40" s="102">
        <v>26</v>
      </c>
      <c r="AS40" s="103" t="s">
        <v>45</v>
      </c>
      <c r="AT40" s="103">
        <v>400</v>
      </c>
      <c r="AU40" s="103">
        <v>1280</v>
      </c>
      <c r="AV40" s="104">
        <v>0.926</v>
      </c>
      <c r="AW40" s="105">
        <v>0.9609423868312758</v>
      </c>
      <c r="AX40" s="38"/>
      <c r="AY40" s="172">
        <v>26</v>
      </c>
      <c r="AZ40" s="266" t="s">
        <v>22</v>
      </c>
      <c r="BA40" s="266">
        <v>400</v>
      </c>
      <c r="BB40" s="266">
        <v>423</v>
      </c>
      <c r="BC40" s="267">
        <v>0.9231</v>
      </c>
      <c r="BD40" s="268">
        <v>0.9549</v>
      </c>
    </row>
    <row r="41" spans="2:56" ht="15.75">
      <c r="B41" s="114">
        <v>19</v>
      </c>
      <c r="C41" s="115" t="s">
        <v>3</v>
      </c>
      <c r="D41" s="115">
        <v>400</v>
      </c>
      <c r="E41" s="115">
        <v>469</v>
      </c>
      <c r="F41" s="116">
        <v>0.9843</v>
      </c>
      <c r="G41" s="117">
        <v>0.99215</v>
      </c>
      <c r="I41" s="114">
        <v>16</v>
      </c>
      <c r="J41" s="115" t="s">
        <v>125</v>
      </c>
      <c r="K41" s="115">
        <v>400</v>
      </c>
      <c r="L41" s="115">
        <v>548</v>
      </c>
      <c r="M41" s="116">
        <v>0.989</v>
      </c>
      <c r="N41" s="117">
        <v>0.993003740648379</v>
      </c>
      <c r="P41" s="90">
        <v>18</v>
      </c>
      <c r="Q41" s="381" t="s">
        <v>17</v>
      </c>
      <c r="R41" s="381">
        <v>400</v>
      </c>
      <c r="S41" s="381">
        <v>386</v>
      </c>
      <c r="T41" s="382">
        <v>0.9972</v>
      </c>
      <c r="U41" s="383">
        <v>0.9916</v>
      </c>
      <c r="W41" s="114">
        <v>23</v>
      </c>
      <c r="X41" s="301" t="s">
        <v>116</v>
      </c>
      <c r="Y41" s="301">
        <v>400</v>
      </c>
      <c r="Z41" s="301">
        <v>774</v>
      </c>
      <c r="AA41" s="302">
        <v>0.9637</v>
      </c>
      <c r="AB41" s="303">
        <v>0.98185</v>
      </c>
      <c r="AC41" s="248"/>
      <c r="AD41" s="114">
        <v>22</v>
      </c>
      <c r="AE41" s="115" t="s">
        <v>122</v>
      </c>
      <c r="AF41" s="115">
        <v>400</v>
      </c>
      <c r="AG41" s="115">
        <v>522</v>
      </c>
      <c r="AH41" s="116">
        <v>0.9615</v>
      </c>
      <c r="AI41" s="117">
        <v>0.9762989614243324</v>
      </c>
      <c r="AJ41" s="248"/>
      <c r="AK41" s="90">
        <v>25</v>
      </c>
      <c r="AL41" s="91" t="s">
        <v>46</v>
      </c>
      <c r="AM41" s="91">
        <v>400</v>
      </c>
      <c r="AN41" s="91">
        <v>636</v>
      </c>
      <c r="AO41" s="92">
        <v>0.9332</v>
      </c>
      <c r="AP41" s="93">
        <v>0.9631779467680608</v>
      </c>
      <c r="AQ41" s="248"/>
      <c r="AR41" s="102">
        <v>27</v>
      </c>
      <c r="AS41" s="103" t="s">
        <v>49</v>
      </c>
      <c r="AT41" s="103">
        <v>400</v>
      </c>
      <c r="AU41" s="103">
        <v>788</v>
      </c>
      <c r="AV41" s="104">
        <v>0.9175</v>
      </c>
      <c r="AW41" s="105">
        <v>0.9574399563318777</v>
      </c>
      <c r="AX41" s="38"/>
      <c r="AY41" s="172">
        <v>27</v>
      </c>
      <c r="AZ41" s="266" t="s">
        <v>128</v>
      </c>
      <c r="BA41" s="266">
        <v>700</v>
      </c>
      <c r="BB41" s="266">
        <v>1773</v>
      </c>
      <c r="BC41" s="267">
        <v>0.9022</v>
      </c>
      <c r="BD41" s="268">
        <v>0.9492</v>
      </c>
    </row>
    <row r="42" spans="2:56" ht="15.75">
      <c r="B42" s="114">
        <v>20</v>
      </c>
      <c r="C42" s="115" t="s">
        <v>125</v>
      </c>
      <c r="D42" s="115">
        <v>400</v>
      </c>
      <c r="E42" s="115">
        <v>570</v>
      </c>
      <c r="F42" s="116">
        <v>0.9905</v>
      </c>
      <c r="G42" s="117">
        <v>0.9918253424657535</v>
      </c>
      <c r="I42" s="114">
        <v>17</v>
      </c>
      <c r="J42" s="115" t="s">
        <v>122</v>
      </c>
      <c r="K42" s="115">
        <v>400</v>
      </c>
      <c r="L42" s="115">
        <v>482</v>
      </c>
      <c r="M42" s="116">
        <v>0.984</v>
      </c>
      <c r="N42" s="117">
        <v>0.992</v>
      </c>
      <c r="P42" s="90">
        <v>19</v>
      </c>
      <c r="Q42" s="381" t="s">
        <v>22</v>
      </c>
      <c r="R42" s="381">
        <v>400</v>
      </c>
      <c r="S42" s="381">
        <v>451</v>
      </c>
      <c r="T42" s="382">
        <v>0.9811</v>
      </c>
      <c r="U42" s="383">
        <v>0.99055</v>
      </c>
      <c r="W42" s="114">
        <v>24</v>
      </c>
      <c r="X42" s="301" t="s">
        <v>18</v>
      </c>
      <c r="Y42" s="301">
        <v>700</v>
      </c>
      <c r="Z42" s="301">
        <v>1202</v>
      </c>
      <c r="AA42" s="302">
        <v>0.962</v>
      </c>
      <c r="AB42" s="303">
        <v>0.9806411483253588</v>
      </c>
      <c r="AC42" s="248"/>
      <c r="AD42" s="114">
        <v>23</v>
      </c>
      <c r="AE42" s="115" t="s">
        <v>191</v>
      </c>
      <c r="AF42" s="115">
        <v>400</v>
      </c>
      <c r="AG42" s="115">
        <v>379</v>
      </c>
      <c r="AH42" s="116">
        <v>0.9721</v>
      </c>
      <c r="AI42" s="117">
        <v>0.9735091836734693</v>
      </c>
      <c r="AJ42" s="248"/>
      <c r="AK42" s="90">
        <v>26</v>
      </c>
      <c r="AL42" s="91" t="s">
        <v>76</v>
      </c>
      <c r="AM42" s="91">
        <v>400</v>
      </c>
      <c r="AN42" s="91">
        <v>324</v>
      </c>
      <c r="AO42" s="92">
        <v>0.9986</v>
      </c>
      <c r="AP42" s="93">
        <v>0.9603654205607477</v>
      </c>
      <c r="AQ42" s="248"/>
      <c r="AR42" s="102">
        <v>28</v>
      </c>
      <c r="AS42" s="103" t="s">
        <v>18</v>
      </c>
      <c r="AT42" s="103">
        <v>700</v>
      </c>
      <c r="AU42" s="103">
        <v>1498</v>
      </c>
      <c r="AV42" s="104">
        <v>0.9199</v>
      </c>
      <c r="AW42" s="105">
        <v>0.9572418756268807</v>
      </c>
      <c r="AX42" s="38"/>
      <c r="AY42" s="172">
        <v>28</v>
      </c>
      <c r="AZ42" s="266" t="s">
        <v>12</v>
      </c>
      <c r="BA42" s="266">
        <v>400</v>
      </c>
      <c r="BB42" s="266">
        <v>1322</v>
      </c>
      <c r="BC42" s="267">
        <v>0.907</v>
      </c>
      <c r="BD42" s="268">
        <v>0.9472</v>
      </c>
    </row>
    <row r="43" spans="2:56" ht="15.75">
      <c r="B43" s="114">
        <v>21</v>
      </c>
      <c r="C43" s="115" t="s">
        <v>6</v>
      </c>
      <c r="D43" s="115">
        <v>700</v>
      </c>
      <c r="E43" s="115">
        <v>2513</v>
      </c>
      <c r="F43" s="116">
        <v>0.9824</v>
      </c>
      <c r="G43" s="117">
        <v>0.9912000000000001</v>
      </c>
      <c r="I43" s="114">
        <v>18</v>
      </c>
      <c r="J43" s="115" t="s">
        <v>78</v>
      </c>
      <c r="K43" s="115">
        <v>700</v>
      </c>
      <c r="L43" s="115">
        <v>1443</v>
      </c>
      <c r="M43" s="116">
        <v>0.9804</v>
      </c>
      <c r="N43" s="117">
        <v>0.9902</v>
      </c>
      <c r="P43" s="90">
        <v>20</v>
      </c>
      <c r="Q43" s="381" t="s">
        <v>116</v>
      </c>
      <c r="R43" s="381">
        <v>400</v>
      </c>
      <c r="S43" s="381">
        <v>851</v>
      </c>
      <c r="T43" s="382">
        <v>0.9793</v>
      </c>
      <c r="U43" s="383">
        <v>0.9896499999999999</v>
      </c>
      <c r="W43" s="114">
        <v>25</v>
      </c>
      <c r="X43" s="301" t="s">
        <v>33</v>
      </c>
      <c r="Y43" s="301">
        <v>400</v>
      </c>
      <c r="Z43" s="301">
        <v>677</v>
      </c>
      <c r="AA43" s="302">
        <v>0.9612</v>
      </c>
      <c r="AB43" s="303">
        <v>0.9783981651376147</v>
      </c>
      <c r="AC43" s="248"/>
      <c r="AD43" s="114">
        <v>24</v>
      </c>
      <c r="AE43" s="115" t="s">
        <v>114</v>
      </c>
      <c r="AF43" s="115">
        <v>400</v>
      </c>
      <c r="AG43" s="115">
        <v>457</v>
      </c>
      <c r="AH43" s="116">
        <v>0.9419</v>
      </c>
      <c r="AI43" s="117">
        <v>0.9701905063291139</v>
      </c>
      <c r="AJ43" s="248"/>
      <c r="AK43" s="90">
        <v>27</v>
      </c>
      <c r="AL43" s="91" t="s">
        <v>10</v>
      </c>
      <c r="AM43" s="91">
        <v>400</v>
      </c>
      <c r="AN43" s="91">
        <v>879</v>
      </c>
      <c r="AO43" s="92">
        <v>0.9325</v>
      </c>
      <c r="AP43" s="93">
        <v>0.9594673913043479</v>
      </c>
      <c r="AQ43" s="248"/>
      <c r="AR43" s="102">
        <v>29</v>
      </c>
      <c r="AS43" s="103" t="s">
        <v>4</v>
      </c>
      <c r="AT43" s="103">
        <v>400</v>
      </c>
      <c r="AU43" s="103">
        <v>1120</v>
      </c>
      <c r="AV43" s="104">
        <v>0.9144</v>
      </c>
      <c r="AW43" s="105">
        <v>0.9546522292993631</v>
      </c>
      <c r="AX43" s="38"/>
      <c r="AY43" s="172">
        <v>29</v>
      </c>
      <c r="AZ43" s="266" t="s">
        <v>125</v>
      </c>
      <c r="BA43" s="266">
        <v>400</v>
      </c>
      <c r="BB43" s="266">
        <v>437</v>
      </c>
      <c r="BC43" s="267">
        <v>0.8973</v>
      </c>
      <c r="BD43" s="268">
        <v>0.9422</v>
      </c>
    </row>
    <row r="44" spans="2:56" ht="15.75">
      <c r="B44" s="114">
        <v>22</v>
      </c>
      <c r="C44" s="115" t="s">
        <v>52</v>
      </c>
      <c r="D44" s="115">
        <v>400</v>
      </c>
      <c r="E44" s="115">
        <v>508</v>
      </c>
      <c r="F44" s="116">
        <v>0.9819</v>
      </c>
      <c r="G44" s="117">
        <v>0.99095</v>
      </c>
      <c r="I44" s="114">
        <v>19</v>
      </c>
      <c r="J44" s="115" t="s">
        <v>18</v>
      </c>
      <c r="K44" s="115">
        <v>700</v>
      </c>
      <c r="L44" s="115">
        <v>1344</v>
      </c>
      <c r="M44" s="116">
        <v>0.9789</v>
      </c>
      <c r="N44" s="117">
        <v>0.98915</v>
      </c>
      <c r="P44" s="90">
        <v>21</v>
      </c>
      <c r="Q44" s="381" t="s">
        <v>82</v>
      </c>
      <c r="R44" s="381">
        <v>400</v>
      </c>
      <c r="S44" s="381">
        <v>1341</v>
      </c>
      <c r="T44" s="382">
        <v>0.9794</v>
      </c>
      <c r="U44" s="383">
        <v>0.9894275204359673</v>
      </c>
      <c r="W44" s="114">
        <v>26</v>
      </c>
      <c r="X44" s="301" t="s">
        <v>121</v>
      </c>
      <c r="Y44" s="301">
        <v>400</v>
      </c>
      <c r="Z44" s="301">
        <v>488</v>
      </c>
      <c r="AA44" s="302">
        <v>0.9588</v>
      </c>
      <c r="AB44" s="303">
        <v>0.9775132075471697</v>
      </c>
      <c r="AC44" s="248"/>
      <c r="AD44" s="114">
        <v>25</v>
      </c>
      <c r="AE44" s="115" t="s">
        <v>126</v>
      </c>
      <c r="AF44" s="115">
        <v>400</v>
      </c>
      <c r="AG44" s="115">
        <v>989</v>
      </c>
      <c r="AH44" s="116">
        <v>0.9383</v>
      </c>
      <c r="AI44" s="117">
        <v>0.9661574812967582</v>
      </c>
      <c r="AJ44" s="248"/>
      <c r="AK44" s="90">
        <v>28</v>
      </c>
      <c r="AL44" s="91" t="s">
        <v>126</v>
      </c>
      <c r="AM44" s="91">
        <v>400</v>
      </c>
      <c r="AN44" s="91">
        <v>639</v>
      </c>
      <c r="AO44" s="92">
        <v>0.9222</v>
      </c>
      <c r="AP44" s="93">
        <v>0.9572702127659575</v>
      </c>
      <c r="AQ44" s="248"/>
      <c r="AR44" s="102">
        <v>30</v>
      </c>
      <c r="AS44" s="103" t="s">
        <v>22</v>
      </c>
      <c r="AT44" s="103">
        <v>400</v>
      </c>
      <c r="AU44" s="103">
        <v>555</v>
      </c>
      <c r="AV44" s="104">
        <v>0.9057</v>
      </c>
      <c r="AW44" s="105">
        <v>0.9510695845697329</v>
      </c>
      <c r="AX44" s="38"/>
      <c r="AY44" s="172">
        <v>30</v>
      </c>
      <c r="AZ44" s="266" t="s">
        <v>26</v>
      </c>
      <c r="BA44" s="266">
        <v>700</v>
      </c>
      <c r="BB44" s="266">
        <v>507</v>
      </c>
      <c r="BC44" s="267">
        <v>0.9935</v>
      </c>
      <c r="BD44" s="268">
        <v>0.9416</v>
      </c>
    </row>
    <row r="45" spans="2:56" ht="15.75">
      <c r="B45" s="114">
        <v>23</v>
      </c>
      <c r="C45" s="115" t="s">
        <v>117</v>
      </c>
      <c r="D45" s="115">
        <v>400</v>
      </c>
      <c r="E45" s="115">
        <v>536</v>
      </c>
      <c r="F45" s="116">
        <v>0.9774</v>
      </c>
      <c r="G45" s="117">
        <v>0.9887</v>
      </c>
      <c r="I45" s="114">
        <v>20</v>
      </c>
      <c r="J45" s="115" t="s">
        <v>49</v>
      </c>
      <c r="K45" s="115">
        <v>400</v>
      </c>
      <c r="L45" s="115">
        <v>669</v>
      </c>
      <c r="M45" s="116">
        <v>0.9766</v>
      </c>
      <c r="N45" s="117">
        <v>0.9876914807302232</v>
      </c>
      <c r="P45" s="90">
        <v>22</v>
      </c>
      <c r="Q45" s="381" t="s">
        <v>52</v>
      </c>
      <c r="R45" s="381">
        <v>400</v>
      </c>
      <c r="S45" s="381">
        <v>638</v>
      </c>
      <c r="T45" s="382">
        <v>0.9756</v>
      </c>
      <c r="U45" s="383">
        <v>0.9878</v>
      </c>
      <c r="W45" s="114">
        <v>27</v>
      </c>
      <c r="X45" s="301" t="s">
        <v>114</v>
      </c>
      <c r="Y45" s="301">
        <v>400</v>
      </c>
      <c r="Z45" s="301">
        <v>451</v>
      </c>
      <c r="AA45" s="302">
        <v>0.9568</v>
      </c>
      <c r="AB45" s="303">
        <v>0.9768924623115578</v>
      </c>
      <c r="AC45" s="248"/>
      <c r="AD45" s="114">
        <v>26</v>
      </c>
      <c r="AE45" s="115" t="s">
        <v>81</v>
      </c>
      <c r="AF45" s="115">
        <v>400</v>
      </c>
      <c r="AG45" s="115">
        <v>843</v>
      </c>
      <c r="AH45" s="116">
        <v>0.9307</v>
      </c>
      <c r="AI45" s="117">
        <v>0.9648397959183673</v>
      </c>
      <c r="AJ45" s="248"/>
      <c r="AK45" s="90">
        <v>29</v>
      </c>
      <c r="AL45" s="91" t="s">
        <v>43</v>
      </c>
      <c r="AM45" s="91">
        <v>700</v>
      </c>
      <c r="AN45" s="91">
        <v>1788</v>
      </c>
      <c r="AO45" s="92">
        <v>0.9212</v>
      </c>
      <c r="AP45" s="93">
        <v>0.9572197183098592</v>
      </c>
      <c r="AQ45" s="248"/>
      <c r="AR45" s="102">
        <v>31</v>
      </c>
      <c r="AS45" s="103" t="s">
        <v>126</v>
      </c>
      <c r="AT45" s="103">
        <v>400</v>
      </c>
      <c r="AU45" s="103">
        <v>700</v>
      </c>
      <c r="AV45" s="104">
        <v>0.9083</v>
      </c>
      <c r="AW45" s="105">
        <v>0.9507792134831461</v>
      </c>
      <c r="AX45" s="38"/>
      <c r="AY45" s="172">
        <v>31</v>
      </c>
      <c r="AZ45" s="266" t="s">
        <v>6</v>
      </c>
      <c r="BA45" s="266">
        <v>700</v>
      </c>
      <c r="BB45" s="266">
        <v>2038</v>
      </c>
      <c r="BC45" s="267">
        <v>0.8756</v>
      </c>
      <c r="BD45" s="268">
        <v>0.9364</v>
      </c>
    </row>
    <row r="46" spans="2:56" ht="15.75">
      <c r="B46" s="114">
        <v>24</v>
      </c>
      <c r="C46" s="115" t="s">
        <v>22</v>
      </c>
      <c r="D46" s="115">
        <v>400</v>
      </c>
      <c r="E46" s="115">
        <v>494</v>
      </c>
      <c r="F46" s="116">
        <v>0.9735</v>
      </c>
      <c r="G46" s="117">
        <v>0.98675</v>
      </c>
      <c r="I46" s="114">
        <v>21</v>
      </c>
      <c r="J46" s="115" t="s">
        <v>114</v>
      </c>
      <c r="K46" s="115">
        <v>400</v>
      </c>
      <c r="L46" s="115">
        <v>473</v>
      </c>
      <c r="M46" s="116">
        <v>0.9748</v>
      </c>
      <c r="N46" s="117">
        <v>0.9874</v>
      </c>
      <c r="P46" s="90">
        <v>23</v>
      </c>
      <c r="Q46" s="381" t="s">
        <v>122</v>
      </c>
      <c r="R46" s="381">
        <v>400</v>
      </c>
      <c r="S46" s="381">
        <v>381</v>
      </c>
      <c r="T46" s="382">
        <v>0.9915</v>
      </c>
      <c r="U46" s="383">
        <v>0.9862500000000001</v>
      </c>
      <c r="W46" s="114">
        <v>28</v>
      </c>
      <c r="X46" s="301" t="s">
        <v>4</v>
      </c>
      <c r="Y46" s="301">
        <v>400</v>
      </c>
      <c r="Z46" s="301">
        <v>1088</v>
      </c>
      <c r="AA46" s="302">
        <v>0.9525</v>
      </c>
      <c r="AB46" s="303">
        <v>0.9762500000000001</v>
      </c>
      <c r="AC46" s="248"/>
      <c r="AD46" s="114">
        <v>27</v>
      </c>
      <c r="AE46" s="115" t="s">
        <v>120</v>
      </c>
      <c r="AF46" s="115">
        <v>400</v>
      </c>
      <c r="AG46" s="115">
        <v>443</v>
      </c>
      <c r="AH46" s="116">
        <v>0.9286</v>
      </c>
      <c r="AI46" s="117">
        <v>0.9642999999999999</v>
      </c>
      <c r="AJ46" s="248"/>
      <c r="AK46" s="90">
        <v>30</v>
      </c>
      <c r="AL46" s="91" t="s">
        <v>9</v>
      </c>
      <c r="AM46" s="91">
        <v>700</v>
      </c>
      <c r="AN46" s="91">
        <v>1700</v>
      </c>
      <c r="AO46" s="92">
        <v>0.9165</v>
      </c>
      <c r="AP46" s="93">
        <v>0.9549502749770853</v>
      </c>
      <c r="AQ46" s="248"/>
      <c r="AR46" s="102">
        <v>32</v>
      </c>
      <c r="AS46" s="103" t="s">
        <v>81</v>
      </c>
      <c r="AT46" s="103">
        <v>400</v>
      </c>
      <c r="AU46" s="103">
        <v>642</v>
      </c>
      <c r="AV46" s="104">
        <v>0.898</v>
      </c>
      <c r="AW46" s="105">
        <v>0.9396458797327394</v>
      </c>
      <c r="AX46" s="38"/>
      <c r="AY46" s="172">
        <v>32</v>
      </c>
      <c r="AZ46" s="266" t="s">
        <v>4</v>
      </c>
      <c r="BA46" s="266">
        <v>400</v>
      </c>
      <c r="BB46" s="266">
        <v>973</v>
      </c>
      <c r="BC46" s="267">
        <v>0.8733</v>
      </c>
      <c r="BD46" s="268">
        <v>0.9342</v>
      </c>
    </row>
    <row r="47" spans="2:56" ht="15.75">
      <c r="B47" s="114">
        <v>25</v>
      </c>
      <c r="C47" s="115" t="s">
        <v>18</v>
      </c>
      <c r="D47" s="115">
        <v>700</v>
      </c>
      <c r="E47" s="115">
        <v>1392</v>
      </c>
      <c r="F47" s="116">
        <v>0.9764</v>
      </c>
      <c r="G47" s="117">
        <v>0.9861310344827586</v>
      </c>
      <c r="I47" s="114">
        <v>22</v>
      </c>
      <c r="J47" s="115" t="s">
        <v>3</v>
      </c>
      <c r="K47" s="115">
        <v>400</v>
      </c>
      <c r="L47" s="115">
        <v>584</v>
      </c>
      <c r="M47" s="116">
        <v>0.9735</v>
      </c>
      <c r="N47" s="117">
        <v>0.98675</v>
      </c>
      <c r="P47" s="90">
        <v>24</v>
      </c>
      <c r="Q47" s="381" t="s">
        <v>18</v>
      </c>
      <c r="R47" s="381">
        <v>700</v>
      </c>
      <c r="S47" s="381">
        <v>1067</v>
      </c>
      <c r="T47" s="382">
        <v>0.9683</v>
      </c>
      <c r="U47" s="383">
        <v>0.9831083333333334</v>
      </c>
      <c r="W47" s="114">
        <v>29</v>
      </c>
      <c r="X47" s="301" t="s">
        <v>115</v>
      </c>
      <c r="Y47" s="301">
        <v>400</v>
      </c>
      <c r="Z47" s="301">
        <v>515</v>
      </c>
      <c r="AA47" s="302">
        <v>0.9523</v>
      </c>
      <c r="AB47" s="303">
        <v>0.9761500000000001</v>
      </c>
      <c r="AC47" s="248"/>
      <c r="AD47" s="114">
        <v>28</v>
      </c>
      <c r="AE47" s="115" t="s">
        <v>45</v>
      </c>
      <c r="AF47" s="115">
        <v>400</v>
      </c>
      <c r="AG47" s="115">
        <v>836</v>
      </c>
      <c r="AH47" s="116">
        <v>0.9343</v>
      </c>
      <c r="AI47" s="117">
        <v>0.9637073770491804</v>
      </c>
      <c r="AJ47" s="248"/>
      <c r="AK47" s="90">
        <v>31</v>
      </c>
      <c r="AL47" s="91" t="s">
        <v>128</v>
      </c>
      <c r="AM47" s="91">
        <v>700</v>
      </c>
      <c r="AN47" s="91">
        <v>1932</v>
      </c>
      <c r="AO47" s="92">
        <v>0.9195</v>
      </c>
      <c r="AP47" s="93">
        <v>0.9539973633748802</v>
      </c>
      <c r="AQ47" s="248"/>
      <c r="AR47" s="102">
        <v>33</v>
      </c>
      <c r="AS47" s="103" t="s">
        <v>9</v>
      </c>
      <c r="AT47" s="103">
        <v>700</v>
      </c>
      <c r="AU47" s="103">
        <v>2055</v>
      </c>
      <c r="AV47" s="104">
        <v>0.8921</v>
      </c>
      <c r="AW47" s="105">
        <v>0.938252166064982</v>
      </c>
      <c r="AX47" s="38"/>
      <c r="AY47" s="172">
        <v>33</v>
      </c>
      <c r="AZ47" s="266" t="s">
        <v>45</v>
      </c>
      <c r="BA47" s="266">
        <v>400</v>
      </c>
      <c r="BB47" s="266">
        <v>702</v>
      </c>
      <c r="BC47" s="267">
        <v>0.869</v>
      </c>
      <c r="BD47" s="268">
        <v>0.9328</v>
      </c>
    </row>
    <row r="48" spans="2:56" ht="15.75">
      <c r="B48" s="114">
        <v>26</v>
      </c>
      <c r="C48" s="115" t="s">
        <v>45</v>
      </c>
      <c r="D48" s="115">
        <v>400</v>
      </c>
      <c r="E48" s="115">
        <v>710</v>
      </c>
      <c r="F48" s="116">
        <v>0.975</v>
      </c>
      <c r="G48" s="117">
        <v>0.9857658959537572</v>
      </c>
      <c r="I48" s="114">
        <v>23</v>
      </c>
      <c r="J48" s="115" t="s">
        <v>126</v>
      </c>
      <c r="K48" s="115">
        <v>400</v>
      </c>
      <c r="L48" s="115">
        <v>806</v>
      </c>
      <c r="M48" s="116">
        <v>0.9728</v>
      </c>
      <c r="N48" s="117">
        <v>0.985013251155624</v>
      </c>
      <c r="P48" s="90">
        <v>25</v>
      </c>
      <c r="Q48" s="381" t="s">
        <v>6</v>
      </c>
      <c r="R48" s="381">
        <v>700</v>
      </c>
      <c r="S48" s="381">
        <v>2333</v>
      </c>
      <c r="T48" s="382">
        <v>0.9632</v>
      </c>
      <c r="U48" s="383">
        <v>0.9801826771653543</v>
      </c>
      <c r="W48" s="114">
        <v>30</v>
      </c>
      <c r="X48" s="301" t="s">
        <v>191</v>
      </c>
      <c r="Y48" s="301">
        <v>400</v>
      </c>
      <c r="Z48" s="301">
        <v>385</v>
      </c>
      <c r="AA48" s="302">
        <v>0.9661</v>
      </c>
      <c r="AB48" s="303">
        <v>0.9755499999999999</v>
      </c>
      <c r="AC48" s="248"/>
      <c r="AD48" s="114">
        <v>29</v>
      </c>
      <c r="AE48" s="115" t="s">
        <v>46</v>
      </c>
      <c r="AF48" s="115">
        <v>400</v>
      </c>
      <c r="AG48" s="115">
        <v>673</v>
      </c>
      <c r="AH48" s="116">
        <v>0.9242</v>
      </c>
      <c r="AI48" s="117">
        <v>0.9615764397905759</v>
      </c>
      <c r="AJ48" s="248"/>
      <c r="AK48" s="90">
        <v>32</v>
      </c>
      <c r="AL48" s="91" t="s">
        <v>6</v>
      </c>
      <c r="AM48" s="91">
        <v>700</v>
      </c>
      <c r="AN48" s="91">
        <v>2265</v>
      </c>
      <c r="AO48" s="92">
        <v>0.9134</v>
      </c>
      <c r="AP48" s="93">
        <v>0.9530136337039204</v>
      </c>
      <c r="AQ48" s="248"/>
      <c r="AR48" s="102">
        <v>34</v>
      </c>
      <c r="AS48" s="103" t="s">
        <v>26</v>
      </c>
      <c r="AT48" s="103">
        <v>700</v>
      </c>
      <c r="AU48" s="103">
        <v>487</v>
      </c>
      <c r="AV48" s="104">
        <v>0.9977</v>
      </c>
      <c r="AW48" s="105">
        <v>0.9379928571428572</v>
      </c>
      <c r="AX48" s="38"/>
      <c r="AY48" s="172">
        <v>34</v>
      </c>
      <c r="AZ48" s="266" t="s">
        <v>49</v>
      </c>
      <c r="BA48" s="266">
        <v>400</v>
      </c>
      <c r="BB48" s="266">
        <v>387</v>
      </c>
      <c r="BC48" s="267">
        <v>0.8907</v>
      </c>
      <c r="BD48" s="268">
        <v>0.9326</v>
      </c>
    </row>
    <row r="49" spans="2:56" ht="15.75">
      <c r="B49" s="114">
        <v>27</v>
      </c>
      <c r="C49" s="115" t="s">
        <v>53</v>
      </c>
      <c r="D49" s="115">
        <v>700</v>
      </c>
      <c r="E49" s="115">
        <v>1103</v>
      </c>
      <c r="F49" s="116">
        <v>0.9702</v>
      </c>
      <c r="G49" s="117">
        <v>0.9851</v>
      </c>
      <c r="I49" s="114">
        <v>24</v>
      </c>
      <c r="J49" s="115" t="s">
        <v>117</v>
      </c>
      <c r="K49" s="115">
        <v>400</v>
      </c>
      <c r="L49" s="115">
        <v>552</v>
      </c>
      <c r="M49" s="116">
        <v>0.977</v>
      </c>
      <c r="N49" s="117">
        <v>0.9840357142857143</v>
      </c>
      <c r="P49" s="90">
        <v>26</v>
      </c>
      <c r="Q49" s="381" t="s">
        <v>117</v>
      </c>
      <c r="R49" s="381">
        <v>400</v>
      </c>
      <c r="S49" s="381">
        <v>539</v>
      </c>
      <c r="T49" s="382">
        <v>0.9537</v>
      </c>
      <c r="U49" s="383">
        <v>0.97685</v>
      </c>
      <c r="W49" s="114">
        <v>31</v>
      </c>
      <c r="X49" s="301" t="s">
        <v>120</v>
      </c>
      <c r="Y49" s="301">
        <v>400</v>
      </c>
      <c r="Z49" s="301">
        <v>434</v>
      </c>
      <c r="AA49" s="302">
        <v>0.9427</v>
      </c>
      <c r="AB49" s="303">
        <v>0.9713499999999999</v>
      </c>
      <c r="AC49" s="248"/>
      <c r="AD49" s="114">
        <v>30</v>
      </c>
      <c r="AE49" s="115" t="s">
        <v>121</v>
      </c>
      <c r="AF49" s="115">
        <v>400</v>
      </c>
      <c r="AG49" s="115">
        <v>554</v>
      </c>
      <c r="AH49" s="116">
        <v>0.9268</v>
      </c>
      <c r="AI49" s="117">
        <v>0.9608719101123595</v>
      </c>
      <c r="AJ49" s="248"/>
      <c r="AK49" s="90">
        <v>33</v>
      </c>
      <c r="AL49" s="91" t="s">
        <v>37</v>
      </c>
      <c r="AM49" s="91">
        <v>700</v>
      </c>
      <c r="AN49" s="91">
        <v>879</v>
      </c>
      <c r="AO49" s="92">
        <v>0.9024</v>
      </c>
      <c r="AP49" s="93">
        <v>0.9512</v>
      </c>
      <c r="AQ49" s="248"/>
      <c r="AR49" s="102">
        <v>35</v>
      </c>
      <c r="AS49" s="103" t="s">
        <v>10</v>
      </c>
      <c r="AT49" s="103">
        <v>400</v>
      </c>
      <c r="AU49" s="103">
        <v>1131</v>
      </c>
      <c r="AV49" s="104">
        <v>0.8825</v>
      </c>
      <c r="AW49" s="105">
        <v>0.9377205882352941</v>
      </c>
      <c r="AX49" s="38"/>
      <c r="AY49" s="172">
        <v>35</v>
      </c>
      <c r="AZ49" s="266" t="s">
        <v>18</v>
      </c>
      <c r="BA49" s="266">
        <v>700</v>
      </c>
      <c r="BB49" s="266">
        <v>1409</v>
      </c>
      <c r="BC49" s="267">
        <v>0.872</v>
      </c>
      <c r="BD49" s="268">
        <v>0.9314</v>
      </c>
    </row>
    <row r="50" spans="2:56" ht="15.75">
      <c r="B50" s="114">
        <v>28</v>
      </c>
      <c r="C50" s="115" t="s">
        <v>7</v>
      </c>
      <c r="D50" s="115">
        <v>400</v>
      </c>
      <c r="E50" s="115">
        <v>578</v>
      </c>
      <c r="F50" s="116">
        <v>0.9689</v>
      </c>
      <c r="G50" s="117">
        <v>0.98445</v>
      </c>
      <c r="I50" s="114">
        <v>25</v>
      </c>
      <c r="J50" s="115" t="s">
        <v>128</v>
      </c>
      <c r="K50" s="115">
        <v>700</v>
      </c>
      <c r="L50" s="115">
        <v>2226</v>
      </c>
      <c r="M50" s="116">
        <v>0.9703</v>
      </c>
      <c r="N50" s="117">
        <v>0.983245909732017</v>
      </c>
      <c r="P50" s="90">
        <v>27</v>
      </c>
      <c r="Q50" s="381" t="s">
        <v>9</v>
      </c>
      <c r="R50" s="381">
        <v>700</v>
      </c>
      <c r="S50" s="381">
        <v>1399</v>
      </c>
      <c r="T50" s="382">
        <v>0.9497</v>
      </c>
      <c r="U50" s="383">
        <v>0.974240243902439</v>
      </c>
      <c r="W50" s="114">
        <v>32</v>
      </c>
      <c r="X50" s="301" t="s">
        <v>46</v>
      </c>
      <c r="Y50" s="301">
        <v>400</v>
      </c>
      <c r="Z50" s="301">
        <v>650</v>
      </c>
      <c r="AA50" s="302">
        <v>0.9439</v>
      </c>
      <c r="AB50" s="303">
        <v>0.9702864140480592</v>
      </c>
      <c r="AC50" s="248"/>
      <c r="AD50" s="114">
        <v>31</v>
      </c>
      <c r="AE50" s="115" t="s">
        <v>12</v>
      </c>
      <c r="AF50" s="115">
        <v>400</v>
      </c>
      <c r="AG50" s="115">
        <v>1789</v>
      </c>
      <c r="AH50" s="116">
        <v>0.9459</v>
      </c>
      <c r="AI50" s="117">
        <v>0.9588513867488444</v>
      </c>
      <c r="AJ50" s="248"/>
      <c r="AK50" s="90">
        <v>34</v>
      </c>
      <c r="AL50" s="91" t="s">
        <v>12</v>
      </c>
      <c r="AM50" s="91">
        <v>400</v>
      </c>
      <c r="AN50" s="91">
        <v>1610</v>
      </c>
      <c r="AO50" s="92">
        <v>0.9055</v>
      </c>
      <c r="AP50" s="93">
        <v>0.9511738178633975</v>
      </c>
      <c r="AQ50" s="248"/>
      <c r="AR50" s="102">
        <v>36</v>
      </c>
      <c r="AS50" s="103" t="s">
        <v>12</v>
      </c>
      <c r="AT50" s="103">
        <v>400</v>
      </c>
      <c r="AU50" s="103">
        <v>2042</v>
      </c>
      <c r="AV50" s="104">
        <v>0.8897</v>
      </c>
      <c r="AW50" s="105">
        <v>0.9340147855530474</v>
      </c>
      <c r="AX50" s="38"/>
      <c r="AY50" s="172">
        <v>36</v>
      </c>
      <c r="AZ50" s="266" t="s">
        <v>47</v>
      </c>
      <c r="BA50" s="266">
        <v>400</v>
      </c>
      <c r="BB50" s="266">
        <v>457</v>
      </c>
      <c r="BC50" s="267">
        <v>0.8631</v>
      </c>
      <c r="BD50" s="268">
        <v>0.9302</v>
      </c>
    </row>
    <row r="51" spans="2:56" ht="15.75">
      <c r="B51" s="114">
        <v>29</v>
      </c>
      <c r="C51" s="115" t="s">
        <v>122</v>
      </c>
      <c r="D51" s="115">
        <v>400</v>
      </c>
      <c r="E51" s="115">
        <v>464</v>
      </c>
      <c r="F51" s="116">
        <v>0.9682</v>
      </c>
      <c r="G51" s="117">
        <v>0.983032384341637</v>
      </c>
      <c r="I51" s="114">
        <v>26</v>
      </c>
      <c r="J51" s="115" t="s">
        <v>52</v>
      </c>
      <c r="K51" s="115">
        <v>400</v>
      </c>
      <c r="L51" s="115">
        <v>1030</v>
      </c>
      <c r="M51" s="116">
        <v>0.9643</v>
      </c>
      <c r="N51" s="117">
        <v>0.9808342105263158</v>
      </c>
      <c r="P51" s="90">
        <v>28</v>
      </c>
      <c r="Q51" s="381" t="s">
        <v>46</v>
      </c>
      <c r="R51" s="381">
        <v>400</v>
      </c>
      <c r="S51" s="381">
        <v>606</v>
      </c>
      <c r="T51" s="382">
        <v>0.9522</v>
      </c>
      <c r="U51" s="383">
        <v>0.9714216374269007</v>
      </c>
      <c r="W51" s="114">
        <v>33</v>
      </c>
      <c r="X51" s="301" t="s">
        <v>28</v>
      </c>
      <c r="Y51" s="301">
        <v>400</v>
      </c>
      <c r="Z51" s="301">
        <v>1034</v>
      </c>
      <c r="AA51" s="302">
        <v>0.9478</v>
      </c>
      <c r="AB51" s="303">
        <v>0.9701073324905183</v>
      </c>
      <c r="AC51" s="248"/>
      <c r="AD51" s="114">
        <v>32</v>
      </c>
      <c r="AE51" s="115" t="s">
        <v>22</v>
      </c>
      <c r="AF51" s="115">
        <v>400</v>
      </c>
      <c r="AG51" s="115">
        <v>642</v>
      </c>
      <c r="AH51" s="116">
        <v>0.9232</v>
      </c>
      <c r="AI51" s="117">
        <v>0.9575821428571429</v>
      </c>
      <c r="AJ51" s="248"/>
      <c r="AK51" s="90">
        <v>35</v>
      </c>
      <c r="AL51" s="94" t="s">
        <v>157</v>
      </c>
      <c r="AM51" s="91">
        <v>1500</v>
      </c>
      <c r="AN51" s="91">
        <v>3572</v>
      </c>
      <c r="AO51" s="92">
        <v>0.9237</v>
      </c>
      <c r="AP51" s="93">
        <v>0.9490840425531915</v>
      </c>
      <c r="AQ51" s="248"/>
      <c r="AR51" s="102">
        <v>37</v>
      </c>
      <c r="AS51" s="103" t="s">
        <v>6</v>
      </c>
      <c r="AT51" s="103">
        <v>700</v>
      </c>
      <c r="AU51" s="103">
        <v>2472</v>
      </c>
      <c r="AV51" s="104">
        <v>0.8622</v>
      </c>
      <c r="AW51" s="105">
        <v>0.9246240151106314</v>
      </c>
      <c r="AX51" s="38"/>
      <c r="AY51" s="172">
        <v>37</v>
      </c>
      <c r="AZ51" s="266" t="s">
        <v>40</v>
      </c>
      <c r="BA51" s="266">
        <v>700</v>
      </c>
      <c r="BB51" s="266">
        <v>1226</v>
      </c>
      <c r="BC51" s="267">
        <v>0.8614</v>
      </c>
      <c r="BD51" s="268">
        <v>0.9275</v>
      </c>
    </row>
    <row r="52" spans="2:56" ht="15.75">
      <c r="B52" s="114">
        <v>30</v>
      </c>
      <c r="C52" s="115" t="s">
        <v>121</v>
      </c>
      <c r="D52" s="115">
        <v>400</v>
      </c>
      <c r="E52" s="115">
        <v>413</v>
      </c>
      <c r="F52" s="116">
        <v>0.9618</v>
      </c>
      <c r="G52" s="117">
        <v>0.9809</v>
      </c>
      <c r="I52" s="114">
        <v>27</v>
      </c>
      <c r="J52" s="115" t="s">
        <v>6</v>
      </c>
      <c r="K52" s="115">
        <v>700</v>
      </c>
      <c r="L52" s="115">
        <v>2572</v>
      </c>
      <c r="M52" s="116">
        <v>0.9645</v>
      </c>
      <c r="N52" s="117">
        <v>0.9806926616328457</v>
      </c>
      <c r="P52" s="90">
        <v>29</v>
      </c>
      <c r="Q52" s="381" t="s">
        <v>38</v>
      </c>
      <c r="R52" s="381">
        <v>400</v>
      </c>
      <c r="S52" s="381">
        <v>894</v>
      </c>
      <c r="T52" s="382">
        <v>0.9425</v>
      </c>
      <c r="U52" s="383">
        <v>0.968342084006462</v>
      </c>
      <c r="W52" s="114">
        <v>34</v>
      </c>
      <c r="X52" s="301" t="s">
        <v>78</v>
      </c>
      <c r="Y52" s="301">
        <v>700</v>
      </c>
      <c r="Z52" s="301">
        <v>1295</v>
      </c>
      <c r="AA52" s="302">
        <v>0.9381</v>
      </c>
      <c r="AB52" s="303">
        <v>0.9676691024165708</v>
      </c>
      <c r="AC52" s="248"/>
      <c r="AD52" s="114">
        <v>33</v>
      </c>
      <c r="AE52" s="115" t="s">
        <v>36</v>
      </c>
      <c r="AF52" s="115">
        <v>400</v>
      </c>
      <c r="AG52" s="115">
        <v>902</v>
      </c>
      <c r="AH52" s="116">
        <v>0.9163</v>
      </c>
      <c r="AI52" s="117">
        <v>0.9570955184534271</v>
      </c>
      <c r="AJ52" s="248"/>
      <c r="AK52" s="90">
        <v>36</v>
      </c>
      <c r="AL52" s="91" t="s">
        <v>120</v>
      </c>
      <c r="AM52" s="91">
        <v>400</v>
      </c>
      <c r="AN52" s="91">
        <v>373</v>
      </c>
      <c r="AO52" s="92">
        <v>0.9141</v>
      </c>
      <c r="AP52" s="93">
        <v>0.9423154320987654</v>
      </c>
      <c r="AQ52" s="248"/>
      <c r="AR52" s="102">
        <v>38</v>
      </c>
      <c r="AS52" s="103" t="s">
        <v>36</v>
      </c>
      <c r="AT52" s="103">
        <v>400</v>
      </c>
      <c r="AU52" s="103">
        <v>799</v>
      </c>
      <c r="AV52" s="104">
        <v>0.8744</v>
      </c>
      <c r="AW52" s="105">
        <v>0.9199225130890052</v>
      </c>
      <c r="AX52" s="38"/>
      <c r="AY52" s="172">
        <v>38</v>
      </c>
      <c r="AZ52" s="266" t="s">
        <v>122</v>
      </c>
      <c r="BA52" s="266">
        <v>400</v>
      </c>
      <c r="BB52" s="266">
        <v>301</v>
      </c>
      <c r="BC52" s="267">
        <v>0.9568</v>
      </c>
      <c r="BD52" s="268">
        <v>0.9218</v>
      </c>
    </row>
    <row r="53" spans="2:56" ht="15.75">
      <c r="B53" s="114">
        <v>31</v>
      </c>
      <c r="C53" s="115" t="s">
        <v>43</v>
      </c>
      <c r="D53" s="115">
        <v>700</v>
      </c>
      <c r="E53" s="115">
        <v>1583</v>
      </c>
      <c r="F53" s="116">
        <v>0.9613</v>
      </c>
      <c r="G53" s="117">
        <v>0.98065</v>
      </c>
      <c r="I53" s="114">
        <v>28</v>
      </c>
      <c r="J53" s="115" t="s">
        <v>45</v>
      </c>
      <c r="K53" s="115">
        <v>400</v>
      </c>
      <c r="L53" s="115">
        <v>946</v>
      </c>
      <c r="M53" s="116">
        <v>0.9611</v>
      </c>
      <c r="N53" s="117">
        <v>0.9801250708215297</v>
      </c>
      <c r="P53" s="90">
        <v>30</v>
      </c>
      <c r="Q53" s="381" t="s">
        <v>49</v>
      </c>
      <c r="R53" s="381">
        <v>400</v>
      </c>
      <c r="S53" s="381">
        <v>749</v>
      </c>
      <c r="T53" s="382">
        <v>0.9512</v>
      </c>
      <c r="U53" s="383">
        <v>0.9668903225806451</v>
      </c>
      <c r="W53" s="114">
        <v>35</v>
      </c>
      <c r="X53" s="301" t="s">
        <v>42</v>
      </c>
      <c r="Y53" s="301">
        <v>400</v>
      </c>
      <c r="Z53" s="301">
        <v>437</v>
      </c>
      <c r="AA53" s="302">
        <v>0.9328</v>
      </c>
      <c r="AB53" s="303">
        <v>0.9654259740259741</v>
      </c>
      <c r="AC53" s="248"/>
      <c r="AD53" s="114">
        <v>34</v>
      </c>
      <c r="AE53" s="115" t="s">
        <v>43</v>
      </c>
      <c r="AF53" s="115">
        <v>700</v>
      </c>
      <c r="AG53" s="115">
        <v>1932</v>
      </c>
      <c r="AH53" s="116">
        <v>0.9129</v>
      </c>
      <c r="AI53" s="117">
        <v>0.9551166666666666</v>
      </c>
      <c r="AJ53" s="248"/>
      <c r="AK53" s="90">
        <v>37</v>
      </c>
      <c r="AL53" s="91" t="s">
        <v>27</v>
      </c>
      <c r="AM53" s="91">
        <v>400</v>
      </c>
      <c r="AN53" s="91">
        <v>619</v>
      </c>
      <c r="AO53" s="92">
        <v>0.8973</v>
      </c>
      <c r="AP53" s="93">
        <v>0.9408913793103448</v>
      </c>
      <c r="AQ53" s="248"/>
      <c r="AR53" s="102">
        <v>39</v>
      </c>
      <c r="AS53" s="103" t="s">
        <v>43</v>
      </c>
      <c r="AT53" s="103">
        <v>700</v>
      </c>
      <c r="AU53" s="103">
        <v>2078</v>
      </c>
      <c r="AV53" s="104">
        <v>0.8436</v>
      </c>
      <c r="AW53" s="105">
        <v>0.916938888888889</v>
      </c>
      <c r="AX53" s="38"/>
      <c r="AY53" s="172">
        <v>39</v>
      </c>
      <c r="AZ53" s="266" t="s">
        <v>1</v>
      </c>
      <c r="BA53" s="266">
        <v>400</v>
      </c>
      <c r="BB53" s="266">
        <v>702</v>
      </c>
      <c r="BC53" s="267">
        <v>0.8425</v>
      </c>
      <c r="BD53" s="268">
        <v>0.9198</v>
      </c>
    </row>
    <row r="54" spans="2:56" ht="15.75">
      <c r="B54" s="114">
        <v>32</v>
      </c>
      <c r="C54" s="115" t="s">
        <v>126</v>
      </c>
      <c r="D54" s="115">
        <v>400</v>
      </c>
      <c r="E54" s="115">
        <v>691</v>
      </c>
      <c r="F54" s="116">
        <v>0.9596</v>
      </c>
      <c r="G54" s="117">
        <v>0.9776181818181818</v>
      </c>
      <c r="I54" s="114">
        <v>29</v>
      </c>
      <c r="J54" s="115" t="s">
        <v>42</v>
      </c>
      <c r="K54" s="115">
        <v>400</v>
      </c>
      <c r="L54" s="115">
        <v>446</v>
      </c>
      <c r="M54" s="116">
        <v>0.9548</v>
      </c>
      <c r="N54" s="117">
        <v>0.9752181818181818</v>
      </c>
      <c r="P54" s="90">
        <v>31</v>
      </c>
      <c r="Q54" s="544" t="s">
        <v>191</v>
      </c>
      <c r="R54" s="381">
        <v>400</v>
      </c>
      <c r="S54" s="381">
        <v>415</v>
      </c>
      <c r="T54" s="382">
        <v>0.9408</v>
      </c>
      <c r="U54" s="383">
        <v>0.9650043165467626</v>
      </c>
      <c r="W54" s="114">
        <v>36</v>
      </c>
      <c r="X54" s="301" t="s">
        <v>45</v>
      </c>
      <c r="Y54" s="301">
        <v>400</v>
      </c>
      <c r="Z54" s="301">
        <v>805</v>
      </c>
      <c r="AA54" s="302">
        <v>0.9326</v>
      </c>
      <c r="AB54" s="303">
        <v>0.9639958525345622</v>
      </c>
      <c r="AC54" s="248"/>
      <c r="AD54" s="114">
        <v>35</v>
      </c>
      <c r="AE54" s="115" t="s">
        <v>115</v>
      </c>
      <c r="AF54" s="115">
        <v>400</v>
      </c>
      <c r="AG54" s="115">
        <v>819</v>
      </c>
      <c r="AH54" s="116">
        <v>0.9012</v>
      </c>
      <c r="AI54" s="117">
        <v>0.950112987012987</v>
      </c>
      <c r="AJ54" s="248"/>
      <c r="AK54" s="90">
        <v>38</v>
      </c>
      <c r="AL54" s="91" t="s">
        <v>36</v>
      </c>
      <c r="AM54" s="91">
        <v>400</v>
      </c>
      <c r="AN54" s="91">
        <v>772</v>
      </c>
      <c r="AO54" s="92">
        <v>0.8858</v>
      </c>
      <c r="AP54" s="93">
        <v>0.9358184549356223</v>
      </c>
      <c r="AQ54" s="248"/>
      <c r="AR54" s="102">
        <v>40</v>
      </c>
      <c r="AS54" s="103" t="s">
        <v>40</v>
      </c>
      <c r="AT54" s="103">
        <v>700</v>
      </c>
      <c r="AU54" s="103">
        <v>1611</v>
      </c>
      <c r="AV54" s="104">
        <v>0.8211</v>
      </c>
      <c r="AW54" s="105">
        <v>0.909685446685879</v>
      </c>
      <c r="AX54" s="38"/>
      <c r="AY54" s="172">
        <v>40</v>
      </c>
      <c r="AZ54" s="266" t="s">
        <v>81</v>
      </c>
      <c r="BA54" s="266">
        <v>400</v>
      </c>
      <c r="BB54" s="266">
        <v>543</v>
      </c>
      <c r="BC54" s="267">
        <v>0.8466</v>
      </c>
      <c r="BD54" s="268">
        <v>0.9192</v>
      </c>
    </row>
    <row r="55" spans="2:56" ht="15.75">
      <c r="B55" s="114">
        <v>33</v>
      </c>
      <c r="C55" s="115" t="s">
        <v>12</v>
      </c>
      <c r="D55" s="115">
        <v>400</v>
      </c>
      <c r="E55" s="115">
        <v>1749</v>
      </c>
      <c r="F55" s="116">
        <v>0.9629</v>
      </c>
      <c r="G55" s="117">
        <v>0.9776120469083156</v>
      </c>
      <c r="I55" s="114">
        <v>30</v>
      </c>
      <c r="J55" s="115" t="s">
        <v>43</v>
      </c>
      <c r="K55" s="115">
        <v>700</v>
      </c>
      <c r="L55" s="115">
        <v>1995</v>
      </c>
      <c r="M55" s="116">
        <v>0.9488</v>
      </c>
      <c r="N55" s="117">
        <v>0.9743999999999999</v>
      </c>
      <c r="P55" s="90">
        <v>32</v>
      </c>
      <c r="Q55" s="381" t="s">
        <v>45</v>
      </c>
      <c r="R55" s="381">
        <v>400</v>
      </c>
      <c r="S55" s="381">
        <v>698</v>
      </c>
      <c r="T55" s="382">
        <v>0.9515</v>
      </c>
      <c r="U55" s="383">
        <v>0.9635051020408163</v>
      </c>
      <c r="W55" s="114">
        <v>37</v>
      </c>
      <c r="X55" s="301" t="s">
        <v>126</v>
      </c>
      <c r="Y55" s="301">
        <v>400</v>
      </c>
      <c r="Z55" s="301">
        <v>872</v>
      </c>
      <c r="AA55" s="302">
        <v>0.9326</v>
      </c>
      <c r="AB55" s="303">
        <v>0.9624483594864479</v>
      </c>
      <c r="AC55" s="248"/>
      <c r="AD55" s="114">
        <v>36</v>
      </c>
      <c r="AE55" s="115" t="s">
        <v>30</v>
      </c>
      <c r="AF55" s="115">
        <v>1500</v>
      </c>
      <c r="AG55" s="115">
        <v>4266</v>
      </c>
      <c r="AH55" s="116">
        <v>0.92</v>
      </c>
      <c r="AI55" s="117">
        <v>0.9480287310454909</v>
      </c>
      <c r="AJ55" s="248"/>
      <c r="AK55" s="90">
        <v>39</v>
      </c>
      <c r="AL55" s="91" t="s">
        <v>38</v>
      </c>
      <c r="AM55" s="91">
        <v>400</v>
      </c>
      <c r="AN55" s="91">
        <v>886</v>
      </c>
      <c r="AO55" s="92">
        <v>0.902</v>
      </c>
      <c r="AP55" s="93">
        <v>0.9345748792270532</v>
      </c>
      <c r="AQ55" s="248"/>
      <c r="AR55" s="102">
        <v>41</v>
      </c>
      <c r="AS55" s="103" t="s">
        <v>122</v>
      </c>
      <c r="AT55" s="103">
        <v>400</v>
      </c>
      <c r="AU55" s="103">
        <v>530</v>
      </c>
      <c r="AV55" s="104">
        <v>0.8547</v>
      </c>
      <c r="AW55" s="105">
        <v>0.9075583333333334</v>
      </c>
      <c r="AX55" s="38"/>
      <c r="AY55" s="172">
        <v>41</v>
      </c>
      <c r="AZ55" s="266" t="s">
        <v>36</v>
      </c>
      <c r="BA55" s="266">
        <v>400</v>
      </c>
      <c r="BB55" s="266">
        <v>695</v>
      </c>
      <c r="BC55" s="267">
        <v>0.8286</v>
      </c>
      <c r="BD55" s="268">
        <v>0.9099</v>
      </c>
    </row>
    <row r="56" spans="2:56" ht="15.75">
      <c r="B56" s="114">
        <v>34</v>
      </c>
      <c r="C56" s="115" t="s">
        <v>28</v>
      </c>
      <c r="D56" s="115">
        <v>400</v>
      </c>
      <c r="E56" s="115">
        <v>1057</v>
      </c>
      <c r="F56" s="116">
        <v>0.9587</v>
      </c>
      <c r="G56" s="117">
        <v>0.9766782442748092</v>
      </c>
      <c r="I56" s="114">
        <v>31</v>
      </c>
      <c r="J56" s="115" t="s">
        <v>157</v>
      </c>
      <c r="K56" s="115">
        <v>1500</v>
      </c>
      <c r="L56" s="115">
        <v>4029</v>
      </c>
      <c r="M56" s="116">
        <v>0.9574</v>
      </c>
      <c r="N56" s="117">
        <v>0.9737</v>
      </c>
      <c r="P56" s="90">
        <v>33</v>
      </c>
      <c r="Q56" s="381" t="s">
        <v>43</v>
      </c>
      <c r="R56" s="381">
        <v>700</v>
      </c>
      <c r="S56" s="381">
        <v>2064</v>
      </c>
      <c r="T56" s="382">
        <v>0.9268</v>
      </c>
      <c r="U56" s="383">
        <v>0.963183393501805</v>
      </c>
      <c r="W56" s="114">
        <v>38</v>
      </c>
      <c r="X56" s="301" t="s">
        <v>15</v>
      </c>
      <c r="Y56" s="301">
        <v>700</v>
      </c>
      <c r="Z56" s="301">
        <v>5482</v>
      </c>
      <c r="AA56" s="302">
        <v>0.9271</v>
      </c>
      <c r="AB56" s="303">
        <v>0.9595537174721189</v>
      </c>
      <c r="AC56" s="248"/>
      <c r="AD56" s="114">
        <v>37</v>
      </c>
      <c r="AE56" s="115" t="s">
        <v>1</v>
      </c>
      <c r="AF56" s="115">
        <v>400</v>
      </c>
      <c r="AG56" s="115">
        <v>743</v>
      </c>
      <c r="AH56" s="116">
        <v>0.8952</v>
      </c>
      <c r="AI56" s="117">
        <v>0.9476</v>
      </c>
      <c r="AJ56" s="248"/>
      <c r="AK56" s="90">
        <v>40</v>
      </c>
      <c r="AL56" s="91" t="s">
        <v>30</v>
      </c>
      <c r="AM56" s="91">
        <v>1500</v>
      </c>
      <c r="AN56" s="91">
        <v>3345</v>
      </c>
      <c r="AO56" s="92">
        <v>0.8791</v>
      </c>
      <c r="AP56" s="93">
        <v>0.9332195831188883</v>
      </c>
      <c r="AQ56" s="248"/>
      <c r="AR56" s="102">
        <v>42</v>
      </c>
      <c r="AS56" s="103" t="s">
        <v>38</v>
      </c>
      <c r="AT56" s="103">
        <v>400</v>
      </c>
      <c r="AU56" s="103">
        <v>2212</v>
      </c>
      <c r="AV56" s="104">
        <v>0.8342</v>
      </c>
      <c r="AW56" s="105">
        <v>0.900579020979021</v>
      </c>
      <c r="AX56" s="38"/>
      <c r="AY56" s="172">
        <v>42</v>
      </c>
      <c r="AZ56" s="266" t="s">
        <v>46</v>
      </c>
      <c r="BA56" s="266">
        <v>400</v>
      </c>
      <c r="BB56" s="266">
        <v>1156</v>
      </c>
      <c r="BC56" s="267">
        <v>0.8522</v>
      </c>
      <c r="BD56" s="268">
        <v>0.9082</v>
      </c>
    </row>
    <row r="57" spans="2:56" ht="15.75">
      <c r="B57" s="114">
        <v>35</v>
      </c>
      <c r="C57" s="115" t="s">
        <v>157</v>
      </c>
      <c r="D57" s="115">
        <v>1500</v>
      </c>
      <c r="E57" s="115">
        <v>3362</v>
      </c>
      <c r="F57" s="116">
        <v>0.9405</v>
      </c>
      <c r="G57" s="117">
        <v>0.9696084260051325</v>
      </c>
      <c r="I57" s="114">
        <v>32</v>
      </c>
      <c r="J57" s="115" t="s">
        <v>38</v>
      </c>
      <c r="K57" s="115">
        <v>400</v>
      </c>
      <c r="L57" s="115">
        <v>833</v>
      </c>
      <c r="M57" s="116">
        <v>0.9535</v>
      </c>
      <c r="N57" s="117">
        <v>0.9729038461538462</v>
      </c>
      <c r="P57" s="90">
        <v>34</v>
      </c>
      <c r="Q57" s="381" t="s">
        <v>114</v>
      </c>
      <c r="R57" s="381">
        <v>400</v>
      </c>
      <c r="S57" s="381">
        <v>372</v>
      </c>
      <c r="T57" s="382">
        <v>0.9505</v>
      </c>
      <c r="U57" s="383">
        <v>0.9612499999999999</v>
      </c>
      <c r="W57" s="114">
        <v>39</v>
      </c>
      <c r="X57" s="301" t="s">
        <v>38</v>
      </c>
      <c r="Y57" s="301">
        <v>400</v>
      </c>
      <c r="Z57" s="301">
        <v>848</v>
      </c>
      <c r="AA57" s="302">
        <v>0.9294</v>
      </c>
      <c r="AB57" s="303">
        <v>0.9587998487140696</v>
      </c>
      <c r="AC57" s="248"/>
      <c r="AD57" s="114">
        <v>38</v>
      </c>
      <c r="AE57" s="115" t="s">
        <v>6</v>
      </c>
      <c r="AF57" s="115">
        <v>700</v>
      </c>
      <c r="AG57" s="115">
        <v>2480</v>
      </c>
      <c r="AH57" s="116">
        <v>0.908</v>
      </c>
      <c r="AI57" s="117">
        <v>0.9451995809324254</v>
      </c>
      <c r="AJ57" s="248"/>
      <c r="AK57" s="90">
        <v>41</v>
      </c>
      <c r="AL57" s="91" t="s">
        <v>3</v>
      </c>
      <c r="AM57" s="91">
        <v>400</v>
      </c>
      <c r="AN57" s="91">
        <v>461</v>
      </c>
      <c r="AO57" s="92">
        <v>0.8861</v>
      </c>
      <c r="AP57" s="93">
        <v>0.9280029780564263</v>
      </c>
      <c r="AQ57" s="248"/>
      <c r="AR57" s="102">
        <v>43</v>
      </c>
      <c r="AS57" s="103" t="s">
        <v>37</v>
      </c>
      <c r="AT57" s="103">
        <v>700</v>
      </c>
      <c r="AU57" s="103">
        <v>811</v>
      </c>
      <c r="AV57" s="104">
        <v>0.8014</v>
      </c>
      <c r="AW57" s="105">
        <v>0.8995990825688074</v>
      </c>
      <c r="AX57" s="38"/>
      <c r="AY57" s="172">
        <v>43</v>
      </c>
      <c r="AZ57" s="266" t="s">
        <v>10</v>
      </c>
      <c r="BA57" s="266">
        <v>400</v>
      </c>
      <c r="BB57" s="266">
        <v>629</v>
      </c>
      <c r="BC57" s="267">
        <v>0.8693</v>
      </c>
      <c r="BD57" s="268">
        <v>0.9078</v>
      </c>
    </row>
    <row r="58" spans="2:56" ht="15.75">
      <c r="B58" s="114">
        <v>36</v>
      </c>
      <c r="C58" s="115" t="s">
        <v>42</v>
      </c>
      <c r="D58" s="115">
        <v>400</v>
      </c>
      <c r="E58" s="115">
        <v>453</v>
      </c>
      <c r="F58" s="116">
        <v>0.9435</v>
      </c>
      <c r="G58" s="117">
        <v>0.9693306451612903</v>
      </c>
      <c r="I58" s="114">
        <v>33</v>
      </c>
      <c r="J58" s="115" t="s">
        <v>121</v>
      </c>
      <c r="K58" s="115">
        <v>400</v>
      </c>
      <c r="L58" s="115">
        <v>612</v>
      </c>
      <c r="M58" s="116">
        <v>0.9369</v>
      </c>
      <c r="N58" s="117">
        <v>0.9668195652173912</v>
      </c>
      <c r="P58" s="90">
        <v>35</v>
      </c>
      <c r="Q58" s="381" t="s">
        <v>3</v>
      </c>
      <c r="R58" s="381">
        <v>400</v>
      </c>
      <c r="S58" s="381">
        <v>455</v>
      </c>
      <c r="T58" s="382">
        <v>0.922</v>
      </c>
      <c r="U58" s="383">
        <v>0.958979797979798</v>
      </c>
      <c r="W58" s="114">
        <v>40</v>
      </c>
      <c r="X58" s="301" t="s">
        <v>47</v>
      </c>
      <c r="Y58" s="301">
        <v>400</v>
      </c>
      <c r="Z58" s="301">
        <v>587</v>
      </c>
      <c r="AA58" s="302">
        <v>0.9174</v>
      </c>
      <c r="AB58" s="303">
        <v>0.9545333333333333</v>
      </c>
      <c r="AC58" s="248"/>
      <c r="AD58" s="114">
        <v>39</v>
      </c>
      <c r="AE58" s="115" t="s">
        <v>15</v>
      </c>
      <c r="AF58" s="115">
        <v>700</v>
      </c>
      <c r="AG58" s="115">
        <v>5116</v>
      </c>
      <c r="AH58" s="116">
        <v>0.8847</v>
      </c>
      <c r="AI58" s="117">
        <v>0.9421541775456919</v>
      </c>
      <c r="AJ58" s="248"/>
      <c r="AK58" s="90">
        <v>42</v>
      </c>
      <c r="AL58" s="91" t="s">
        <v>81</v>
      </c>
      <c r="AM58" s="91">
        <v>400</v>
      </c>
      <c r="AN58" s="91">
        <v>495</v>
      </c>
      <c r="AO58" s="92">
        <v>0.8773</v>
      </c>
      <c r="AP58" s="93">
        <v>0.9264878378378378</v>
      </c>
      <c r="AQ58" s="248"/>
      <c r="AR58" s="102">
        <v>44</v>
      </c>
      <c r="AS58" s="103" t="s">
        <v>46</v>
      </c>
      <c r="AT58" s="103">
        <v>400</v>
      </c>
      <c r="AU58" s="103">
        <v>731</v>
      </c>
      <c r="AV58" s="104">
        <v>0.7951</v>
      </c>
      <c r="AW58" s="105">
        <v>0.8975500000000001</v>
      </c>
      <c r="AX58" s="38"/>
      <c r="AY58" s="172">
        <v>44</v>
      </c>
      <c r="AZ58" s="266" t="s">
        <v>190</v>
      </c>
      <c r="BA58" s="266">
        <v>700</v>
      </c>
      <c r="BB58" s="266">
        <v>1642</v>
      </c>
      <c r="BC58" s="267">
        <v>0.8257</v>
      </c>
      <c r="BD58" s="268">
        <v>0.9006</v>
      </c>
    </row>
    <row r="59" spans="2:56" ht="15.75">
      <c r="B59" s="114">
        <v>37</v>
      </c>
      <c r="C59" s="115" t="s">
        <v>49</v>
      </c>
      <c r="D59" s="115">
        <v>400</v>
      </c>
      <c r="E59" s="115">
        <v>583</v>
      </c>
      <c r="F59" s="116">
        <v>0.9358</v>
      </c>
      <c r="G59" s="117">
        <v>0.9664542168674699</v>
      </c>
      <c r="I59" s="114">
        <v>34</v>
      </c>
      <c r="J59" s="115" t="s">
        <v>44</v>
      </c>
      <c r="K59" s="115">
        <v>400</v>
      </c>
      <c r="L59" s="115">
        <v>1134</v>
      </c>
      <c r="M59" s="116">
        <v>0.9369</v>
      </c>
      <c r="N59" s="117">
        <v>0.9634499999999999</v>
      </c>
      <c r="P59" s="90">
        <v>36</v>
      </c>
      <c r="Q59" s="381" t="s">
        <v>78</v>
      </c>
      <c r="R59" s="381">
        <v>700</v>
      </c>
      <c r="S59" s="381">
        <v>1003</v>
      </c>
      <c r="T59" s="382">
        <v>0.9179</v>
      </c>
      <c r="U59" s="383">
        <v>0.9576166666666667</v>
      </c>
      <c r="W59" s="114">
        <v>41</v>
      </c>
      <c r="X59" s="301" t="s">
        <v>6</v>
      </c>
      <c r="Y59" s="301">
        <v>700</v>
      </c>
      <c r="Z59" s="301">
        <v>2501</v>
      </c>
      <c r="AA59" s="302">
        <v>0.9116</v>
      </c>
      <c r="AB59" s="303">
        <v>0.9506194662480376</v>
      </c>
      <c r="AC59" s="248"/>
      <c r="AD59" s="114">
        <v>40</v>
      </c>
      <c r="AE59" s="115" t="s">
        <v>29</v>
      </c>
      <c r="AF59" s="115">
        <v>700</v>
      </c>
      <c r="AG59" s="115">
        <v>1567</v>
      </c>
      <c r="AH59" s="116">
        <v>0.8761</v>
      </c>
      <c r="AI59" s="117">
        <v>0.9344936917866216</v>
      </c>
      <c r="AJ59" s="248"/>
      <c r="AK59" s="90">
        <v>43</v>
      </c>
      <c r="AL59" s="91" t="s">
        <v>40</v>
      </c>
      <c r="AM59" s="91">
        <v>700</v>
      </c>
      <c r="AN59" s="91">
        <v>1205</v>
      </c>
      <c r="AO59" s="92">
        <v>0.8572</v>
      </c>
      <c r="AP59" s="93">
        <v>0.9244385876418664</v>
      </c>
      <c r="AQ59" s="248"/>
      <c r="AR59" s="102">
        <v>45</v>
      </c>
      <c r="AS59" s="103" t="s">
        <v>30</v>
      </c>
      <c r="AT59" s="103">
        <v>1500</v>
      </c>
      <c r="AU59" s="103">
        <v>5188</v>
      </c>
      <c r="AV59" s="104">
        <v>0.8165</v>
      </c>
      <c r="AW59" s="105">
        <v>0.8955670731707317</v>
      </c>
      <c r="AX59" s="38"/>
      <c r="AY59" s="172">
        <v>45</v>
      </c>
      <c r="AZ59" s="266" t="s">
        <v>11</v>
      </c>
      <c r="BA59" s="266">
        <v>1500</v>
      </c>
      <c r="BB59" s="266">
        <v>3219</v>
      </c>
      <c r="BC59" s="267">
        <v>0.8182</v>
      </c>
      <c r="BD59" s="268">
        <v>0.8973</v>
      </c>
    </row>
    <row r="60" spans="2:56" ht="15.75">
      <c r="B60" s="114">
        <v>38</v>
      </c>
      <c r="C60" s="115" t="s">
        <v>30</v>
      </c>
      <c r="D60" s="115">
        <v>1500</v>
      </c>
      <c r="E60" s="115">
        <v>4315</v>
      </c>
      <c r="F60" s="116">
        <v>0.9422</v>
      </c>
      <c r="G60" s="117">
        <v>0.9662492537313433</v>
      </c>
      <c r="I60" s="114">
        <v>35</v>
      </c>
      <c r="J60" s="115" t="s">
        <v>83</v>
      </c>
      <c r="K60" s="115">
        <v>400</v>
      </c>
      <c r="L60" s="115">
        <v>731</v>
      </c>
      <c r="M60" s="116">
        <v>0.9256</v>
      </c>
      <c r="N60" s="117">
        <v>0.9619150442477875</v>
      </c>
      <c r="P60" s="90">
        <v>37</v>
      </c>
      <c r="Q60" s="381" t="s">
        <v>126</v>
      </c>
      <c r="R60" s="381">
        <v>400</v>
      </c>
      <c r="S60" s="381">
        <v>744</v>
      </c>
      <c r="T60" s="382">
        <v>0.9118</v>
      </c>
      <c r="U60" s="383">
        <v>0.9559</v>
      </c>
      <c r="W60" s="114">
        <v>42</v>
      </c>
      <c r="X60" s="301" t="s">
        <v>3</v>
      </c>
      <c r="Y60" s="301">
        <v>400</v>
      </c>
      <c r="Z60" s="301">
        <v>568</v>
      </c>
      <c r="AA60" s="302">
        <v>0.9012</v>
      </c>
      <c r="AB60" s="303">
        <v>0.9491074626865672</v>
      </c>
      <c r="AC60" s="248"/>
      <c r="AD60" s="114">
        <v>41</v>
      </c>
      <c r="AE60" s="115" t="s">
        <v>3</v>
      </c>
      <c r="AF60" s="115">
        <v>400</v>
      </c>
      <c r="AG60" s="115">
        <v>696</v>
      </c>
      <c r="AH60" s="116">
        <v>0.8718</v>
      </c>
      <c r="AI60" s="117">
        <v>0.9324116279069767</v>
      </c>
      <c r="AJ60" s="248"/>
      <c r="AK60" s="90">
        <v>44</v>
      </c>
      <c r="AL60" s="91" t="s">
        <v>122</v>
      </c>
      <c r="AM60" s="91">
        <v>400</v>
      </c>
      <c r="AN60" s="91">
        <v>346</v>
      </c>
      <c r="AO60" s="92">
        <v>0.9184</v>
      </c>
      <c r="AP60" s="93">
        <v>0.9212909090909092</v>
      </c>
      <c r="AQ60" s="248"/>
      <c r="AR60" s="102">
        <v>46</v>
      </c>
      <c r="AS60" s="103" t="s">
        <v>34</v>
      </c>
      <c r="AT60" s="103">
        <v>700</v>
      </c>
      <c r="AU60" s="103">
        <v>2712</v>
      </c>
      <c r="AV60" s="104">
        <v>0.8343</v>
      </c>
      <c r="AW60" s="105">
        <v>0.894443934681182</v>
      </c>
      <c r="AX60" s="38"/>
      <c r="AY60" s="172">
        <v>46</v>
      </c>
      <c r="AZ60" s="266" t="s">
        <v>78</v>
      </c>
      <c r="BA60" s="266">
        <v>700</v>
      </c>
      <c r="BB60" s="266">
        <v>1027</v>
      </c>
      <c r="BC60" s="267">
        <v>0.8127</v>
      </c>
      <c r="BD60" s="268">
        <v>0.8961</v>
      </c>
    </row>
    <row r="61" spans="2:56" ht="15.75">
      <c r="B61" s="114">
        <v>39</v>
      </c>
      <c r="C61" s="115" t="s">
        <v>38</v>
      </c>
      <c r="D61" s="115">
        <v>400</v>
      </c>
      <c r="E61" s="115">
        <v>752</v>
      </c>
      <c r="F61" s="116">
        <v>0.9326</v>
      </c>
      <c r="G61" s="117">
        <v>0.9650341772151898</v>
      </c>
      <c r="I61" s="114">
        <v>36</v>
      </c>
      <c r="J61" s="115" t="s">
        <v>53</v>
      </c>
      <c r="K61" s="115">
        <v>700</v>
      </c>
      <c r="L61" s="115">
        <v>1148</v>
      </c>
      <c r="M61" s="116">
        <v>0.9264</v>
      </c>
      <c r="N61" s="117">
        <v>0.9618725663716814</v>
      </c>
      <c r="P61" s="90">
        <v>38</v>
      </c>
      <c r="Q61" s="381" t="s">
        <v>28</v>
      </c>
      <c r="R61" s="381">
        <v>400</v>
      </c>
      <c r="S61" s="381">
        <v>1332</v>
      </c>
      <c r="T61" s="382">
        <v>0.9212</v>
      </c>
      <c r="U61" s="383">
        <v>0.9534853754940711</v>
      </c>
      <c r="W61" s="114">
        <v>43</v>
      </c>
      <c r="X61" s="301" t="s">
        <v>8</v>
      </c>
      <c r="Y61" s="301">
        <v>700</v>
      </c>
      <c r="Z61" s="301">
        <v>1473</v>
      </c>
      <c r="AA61" s="302">
        <v>0.9094</v>
      </c>
      <c r="AB61" s="303">
        <v>0.9470566878980892</v>
      </c>
      <c r="AC61" s="248"/>
      <c r="AD61" s="114">
        <v>42</v>
      </c>
      <c r="AE61" s="115" t="s">
        <v>157</v>
      </c>
      <c r="AF61" s="115">
        <v>1500</v>
      </c>
      <c r="AG61" s="115">
        <v>4502</v>
      </c>
      <c r="AH61" s="116">
        <v>0.87</v>
      </c>
      <c r="AI61" s="117">
        <v>0.9305714888232813</v>
      </c>
      <c r="AJ61" s="248"/>
      <c r="AK61" s="90">
        <v>45</v>
      </c>
      <c r="AL61" s="91" t="s">
        <v>44</v>
      </c>
      <c r="AM61" s="91">
        <v>400</v>
      </c>
      <c r="AN61" s="91">
        <v>972</v>
      </c>
      <c r="AO61" s="92">
        <v>0.8471</v>
      </c>
      <c r="AP61" s="93">
        <v>0.9134076512455516</v>
      </c>
      <c r="AQ61" s="248"/>
      <c r="AR61" s="102">
        <v>47</v>
      </c>
      <c r="AS61" s="103" t="s">
        <v>15</v>
      </c>
      <c r="AT61" s="103">
        <v>700</v>
      </c>
      <c r="AU61" s="103">
        <v>3482</v>
      </c>
      <c r="AV61" s="104">
        <v>0.8266</v>
      </c>
      <c r="AW61" s="105">
        <v>0.8927859359844811</v>
      </c>
      <c r="AX61" s="38"/>
      <c r="AY61" s="172">
        <v>47</v>
      </c>
      <c r="AZ61" s="266" t="s">
        <v>42</v>
      </c>
      <c r="BA61" s="266">
        <v>400</v>
      </c>
      <c r="BB61" s="266">
        <v>415</v>
      </c>
      <c r="BC61" s="267">
        <v>0.8132</v>
      </c>
      <c r="BD61" s="268">
        <v>0.8947</v>
      </c>
    </row>
    <row r="62" spans="2:56" ht="15.75">
      <c r="B62" s="114">
        <v>40</v>
      </c>
      <c r="C62" s="115" t="s">
        <v>29</v>
      </c>
      <c r="D62" s="115">
        <v>700</v>
      </c>
      <c r="E62" s="115">
        <v>1140</v>
      </c>
      <c r="F62" s="116">
        <v>0.9508</v>
      </c>
      <c r="G62" s="117">
        <v>0.9635918819188192</v>
      </c>
      <c r="I62" s="114">
        <v>37</v>
      </c>
      <c r="J62" s="115" t="s">
        <v>28</v>
      </c>
      <c r="K62" s="115">
        <v>400</v>
      </c>
      <c r="L62" s="115">
        <v>1168</v>
      </c>
      <c r="M62" s="116">
        <v>0.925</v>
      </c>
      <c r="N62" s="117">
        <v>0.9595873786407767</v>
      </c>
      <c r="P62" s="90">
        <v>39</v>
      </c>
      <c r="Q62" s="381" t="s">
        <v>27</v>
      </c>
      <c r="R62" s="381">
        <v>400</v>
      </c>
      <c r="S62" s="381">
        <v>415</v>
      </c>
      <c r="T62" s="382">
        <v>0.9331</v>
      </c>
      <c r="U62" s="383">
        <v>0.95055</v>
      </c>
      <c r="W62" s="114">
        <v>44</v>
      </c>
      <c r="X62" s="301" t="s">
        <v>119</v>
      </c>
      <c r="Y62" s="301">
        <v>400</v>
      </c>
      <c r="Z62" s="301">
        <v>517</v>
      </c>
      <c r="AA62" s="302">
        <v>0.8826</v>
      </c>
      <c r="AB62" s="303">
        <v>0.9413</v>
      </c>
      <c r="AC62" s="248"/>
      <c r="AD62" s="114">
        <v>43</v>
      </c>
      <c r="AE62" s="115" t="s">
        <v>28</v>
      </c>
      <c r="AF62" s="115">
        <v>400</v>
      </c>
      <c r="AG62" s="115">
        <v>1094</v>
      </c>
      <c r="AH62" s="116">
        <v>0.8618</v>
      </c>
      <c r="AI62" s="117">
        <v>0.9261326901248581</v>
      </c>
      <c r="AJ62" s="248"/>
      <c r="AK62" s="90">
        <v>46</v>
      </c>
      <c r="AL62" s="91" t="s">
        <v>28</v>
      </c>
      <c r="AM62" s="91">
        <v>400</v>
      </c>
      <c r="AN62" s="91">
        <v>847</v>
      </c>
      <c r="AO62" s="92">
        <v>0.8517</v>
      </c>
      <c r="AP62" s="93">
        <v>0.9129519108280255</v>
      </c>
      <c r="AQ62" s="248"/>
      <c r="AR62" s="102">
        <v>48</v>
      </c>
      <c r="AS62" s="103" t="s">
        <v>25</v>
      </c>
      <c r="AT62" s="103">
        <v>400</v>
      </c>
      <c r="AU62" s="103">
        <v>433</v>
      </c>
      <c r="AV62" s="104">
        <v>0.8165</v>
      </c>
      <c r="AW62" s="105">
        <v>0.8904722222222222</v>
      </c>
      <c r="AX62" s="38"/>
      <c r="AY62" s="172">
        <v>48</v>
      </c>
      <c r="AZ62" s="266" t="s">
        <v>124</v>
      </c>
      <c r="BA62" s="266">
        <v>400</v>
      </c>
      <c r="BB62" s="266">
        <v>195</v>
      </c>
      <c r="BC62" s="267">
        <v>0.971</v>
      </c>
      <c r="BD62" s="268">
        <v>0.883</v>
      </c>
    </row>
    <row r="63" spans="2:56" ht="15.75">
      <c r="B63" s="114">
        <v>41</v>
      </c>
      <c r="C63" s="115" t="s">
        <v>27</v>
      </c>
      <c r="D63" s="115">
        <v>400</v>
      </c>
      <c r="E63" s="115">
        <v>523</v>
      </c>
      <c r="F63" s="116">
        <v>0.9415</v>
      </c>
      <c r="G63" s="117">
        <v>0.9596798892988929</v>
      </c>
      <c r="I63" s="114">
        <v>38</v>
      </c>
      <c r="J63" s="115" t="s">
        <v>29</v>
      </c>
      <c r="K63" s="115">
        <v>700</v>
      </c>
      <c r="L63" s="115">
        <v>1356</v>
      </c>
      <c r="M63" s="116">
        <v>0.9108</v>
      </c>
      <c r="N63" s="117">
        <v>0.9544945674044266</v>
      </c>
      <c r="P63" s="90">
        <v>40</v>
      </c>
      <c r="Q63" s="381" t="s">
        <v>121</v>
      </c>
      <c r="R63" s="381">
        <v>400</v>
      </c>
      <c r="S63" s="381">
        <v>489</v>
      </c>
      <c r="T63" s="382">
        <v>0.9019</v>
      </c>
      <c r="U63" s="383">
        <v>0.9467688153310105</v>
      </c>
      <c r="W63" s="114">
        <v>45</v>
      </c>
      <c r="X63" s="301" t="s">
        <v>22</v>
      </c>
      <c r="Y63" s="301">
        <v>400</v>
      </c>
      <c r="Z63" s="301">
        <v>588</v>
      </c>
      <c r="AA63" s="302">
        <v>0.8762</v>
      </c>
      <c r="AB63" s="303">
        <v>0.9361891719745223</v>
      </c>
      <c r="AC63" s="248"/>
      <c r="AD63" s="114">
        <v>44</v>
      </c>
      <c r="AE63" s="115" t="s">
        <v>78</v>
      </c>
      <c r="AF63" s="115">
        <v>700</v>
      </c>
      <c r="AG63" s="115">
        <v>1337</v>
      </c>
      <c r="AH63" s="116">
        <v>0.8472</v>
      </c>
      <c r="AI63" s="117">
        <v>0.9223012987012986</v>
      </c>
      <c r="AJ63" s="248"/>
      <c r="AK63" s="90">
        <v>47</v>
      </c>
      <c r="AL63" s="91" t="s">
        <v>29</v>
      </c>
      <c r="AM63" s="91">
        <v>700</v>
      </c>
      <c r="AN63" s="91">
        <v>1318</v>
      </c>
      <c r="AO63" s="92">
        <v>0.8568</v>
      </c>
      <c r="AP63" s="93">
        <v>0.901968281938326</v>
      </c>
      <c r="AQ63" s="248"/>
      <c r="AR63" s="102">
        <v>49</v>
      </c>
      <c r="AS63" s="103" t="s">
        <v>28</v>
      </c>
      <c r="AT63" s="103">
        <v>400</v>
      </c>
      <c r="AU63" s="103">
        <v>859</v>
      </c>
      <c r="AV63" s="104">
        <v>0.8269</v>
      </c>
      <c r="AW63" s="105">
        <v>0.8856919928825622</v>
      </c>
      <c r="AX63" s="38"/>
      <c r="AY63" s="172">
        <v>49</v>
      </c>
      <c r="AZ63" s="266" t="s">
        <v>80</v>
      </c>
      <c r="BA63" s="266">
        <v>700</v>
      </c>
      <c r="BB63" s="266">
        <v>2520</v>
      </c>
      <c r="BC63" s="267">
        <v>0.7924</v>
      </c>
      <c r="BD63" s="268">
        <v>0.8824</v>
      </c>
    </row>
    <row r="64" spans="2:56" ht="15.75">
      <c r="B64" s="114">
        <v>42</v>
      </c>
      <c r="C64" s="115" t="s">
        <v>123</v>
      </c>
      <c r="D64" s="115">
        <v>400</v>
      </c>
      <c r="E64" s="115">
        <v>399</v>
      </c>
      <c r="F64" s="116">
        <v>0.9332</v>
      </c>
      <c r="G64" s="117">
        <v>0.9563877697841727</v>
      </c>
      <c r="I64" s="114">
        <v>39</v>
      </c>
      <c r="J64" s="115" t="s">
        <v>15</v>
      </c>
      <c r="K64" s="115">
        <v>700</v>
      </c>
      <c r="L64" s="115">
        <v>3795</v>
      </c>
      <c r="M64" s="116">
        <v>0.9128</v>
      </c>
      <c r="N64" s="117">
        <v>0.9543710144927535</v>
      </c>
      <c r="P64" s="90">
        <v>41</v>
      </c>
      <c r="Q64" s="544" t="s">
        <v>157</v>
      </c>
      <c r="R64" s="381">
        <v>1500</v>
      </c>
      <c r="S64" s="381">
        <v>3666</v>
      </c>
      <c r="T64" s="382">
        <v>0.8989</v>
      </c>
      <c r="U64" s="383">
        <v>0.9451344547563805</v>
      </c>
      <c r="W64" s="114">
        <v>46</v>
      </c>
      <c r="X64" s="301" t="s">
        <v>30</v>
      </c>
      <c r="Y64" s="301">
        <v>1500</v>
      </c>
      <c r="Z64" s="301">
        <v>3668</v>
      </c>
      <c r="AA64" s="302">
        <v>0.8674</v>
      </c>
      <c r="AB64" s="303">
        <v>0.9284096774193549</v>
      </c>
      <c r="AC64" s="248"/>
      <c r="AD64" s="114">
        <v>45</v>
      </c>
      <c r="AE64" s="115" t="s">
        <v>10</v>
      </c>
      <c r="AF64" s="115">
        <v>400</v>
      </c>
      <c r="AG64" s="115">
        <v>999</v>
      </c>
      <c r="AH64" s="116">
        <v>0.8682</v>
      </c>
      <c r="AI64" s="117">
        <v>0.9174597464342313</v>
      </c>
      <c r="AJ64" s="248"/>
      <c r="AK64" s="90">
        <v>48</v>
      </c>
      <c r="AL64" s="91" t="s">
        <v>167</v>
      </c>
      <c r="AM64" s="91">
        <v>400</v>
      </c>
      <c r="AN64" s="91">
        <v>304</v>
      </c>
      <c r="AO64" s="92">
        <v>0.8947</v>
      </c>
      <c r="AP64" s="93">
        <v>0.8993500000000001</v>
      </c>
      <c r="AQ64" s="248"/>
      <c r="AR64" s="102">
        <v>50</v>
      </c>
      <c r="AS64" s="103" t="s">
        <v>3</v>
      </c>
      <c r="AT64" s="103">
        <v>400</v>
      </c>
      <c r="AU64" s="103">
        <v>282</v>
      </c>
      <c r="AV64" s="104">
        <v>0.8889</v>
      </c>
      <c r="AW64" s="105">
        <v>0.88545</v>
      </c>
      <c r="AX64" s="38"/>
      <c r="AY64" s="172">
        <v>50</v>
      </c>
      <c r="AZ64" s="266" t="s">
        <v>30</v>
      </c>
      <c r="BA64" s="266">
        <v>1500</v>
      </c>
      <c r="BB64" s="266">
        <v>4461</v>
      </c>
      <c r="BC64" s="267">
        <v>0.7938</v>
      </c>
      <c r="BD64" s="268">
        <v>0.8801</v>
      </c>
    </row>
    <row r="65" spans="2:56" ht="15.75">
      <c r="B65" s="114">
        <v>43</v>
      </c>
      <c r="C65" s="115" t="s">
        <v>8</v>
      </c>
      <c r="D65" s="115">
        <v>700</v>
      </c>
      <c r="E65" s="115">
        <v>1167</v>
      </c>
      <c r="F65" s="116">
        <v>0.9162</v>
      </c>
      <c r="G65" s="117">
        <v>0.9560118329466357</v>
      </c>
      <c r="I65" s="114">
        <v>40</v>
      </c>
      <c r="J65" s="115" t="s">
        <v>191</v>
      </c>
      <c r="K65" s="115">
        <v>400</v>
      </c>
      <c r="L65" s="115">
        <v>349</v>
      </c>
      <c r="M65" s="116">
        <v>0.9629</v>
      </c>
      <c r="N65" s="117">
        <v>0.9527921052631578</v>
      </c>
      <c r="P65" s="90">
        <v>42</v>
      </c>
      <c r="Q65" s="381" t="s">
        <v>15</v>
      </c>
      <c r="R65" s="381">
        <v>700</v>
      </c>
      <c r="S65" s="381">
        <v>4898</v>
      </c>
      <c r="T65" s="382">
        <v>0.8762</v>
      </c>
      <c r="U65" s="383">
        <v>0.9344144963144962</v>
      </c>
      <c r="W65" s="114">
        <v>47</v>
      </c>
      <c r="X65" s="301" t="s">
        <v>43</v>
      </c>
      <c r="Y65" s="301">
        <v>700</v>
      </c>
      <c r="Z65" s="301">
        <v>1596</v>
      </c>
      <c r="AA65" s="302">
        <v>0.8723</v>
      </c>
      <c r="AB65" s="303">
        <v>0.9246927135678391</v>
      </c>
      <c r="AC65" s="248"/>
      <c r="AD65" s="114">
        <v>46</v>
      </c>
      <c r="AE65" s="115" t="s">
        <v>123</v>
      </c>
      <c r="AF65" s="115">
        <v>400</v>
      </c>
      <c r="AG65" s="115">
        <v>428</v>
      </c>
      <c r="AH65" s="116">
        <v>0.8579</v>
      </c>
      <c r="AI65" s="117">
        <v>0.9132576923076923</v>
      </c>
      <c r="AJ65" s="248"/>
      <c r="AK65" s="90">
        <v>49</v>
      </c>
      <c r="AL65" s="91" t="s">
        <v>82</v>
      </c>
      <c r="AM65" s="91">
        <v>400</v>
      </c>
      <c r="AN65" s="91">
        <v>961</v>
      </c>
      <c r="AO65" s="92">
        <v>0.8185</v>
      </c>
      <c r="AP65" s="93">
        <v>0.8956136363636364</v>
      </c>
      <c r="AQ65" s="248"/>
      <c r="AR65" s="102">
        <v>51</v>
      </c>
      <c r="AS65" s="103" t="s">
        <v>1</v>
      </c>
      <c r="AT65" s="103">
        <v>400</v>
      </c>
      <c r="AU65" s="103">
        <v>500</v>
      </c>
      <c r="AV65" s="104">
        <v>0.8635</v>
      </c>
      <c r="AW65" s="105">
        <v>0.8832651515151515</v>
      </c>
      <c r="AX65" s="38"/>
      <c r="AY65" s="172">
        <v>51</v>
      </c>
      <c r="AZ65" s="266" t="s">
        <v>115</v>
      </c>
      <c r="BA65" s="266">
        <v>400</v>
      </c>
      <c r="BB65" s="266">
        <v>563</v>
      </c>
      <c r="BC65" s="267">
        <v>0.8163</v>
      </c>
      <c r="BD65" s="268">
        <v>0.8655</v>
      </c>
    </row>
    <row r="66" spans="2:56" ht="15.75">
      <c r="B66" s="114">
        <v>44</v>
      </c>
      <c r="C66" s="115" t="s">
        <v>11</v>
      </c>
      <c r="D66" s="115">
        <v>1500</v>
      </c>
      <c r="E66" s="115">
        <v>3184</v>
      </c>
      <c r="F66" s="116">
        <v>0.9206</v>
      </c>
      <c r="G66" s="117">
        <v>0.9553895140664961</v>
      </c>
      <c r="I66" s="114">
        <v>41</v>
      </c>
      <c r="J66" s="115" t="s">
        <v>119</v>
      </c>
      <c r="K66" s="115">
        <v>400</v>
      </c>
      <c r="L66" s="115">
        <v>382</v>
      </c>
      <c r="M66" s="116">
        <v>0.9171</v>
      </c>
      <c r="N66" s="117">
        <v>0.9477748520710059</v>
      </c>
      <c r="P66" s="90">
        <v>43</v>
      </c>
      <c r="Q66" s="381" t="s">
        <v>128</v>
      </c>
      <c r="R66" s="381">
        <v>700</v>
      </c>
      <c r="S66" s="381">
        <v>4039</v>
      </c>
      <c r="T66" s="382">
        <v>0.8677</v>
      </c>
      <c r="U66" s="383">
        <v>0.9228844827586207</v>
      </c>
      <c r="W66" s="114">
        <v>48</v>
      </c>
      <c r="X66" s="301" t="s">
        <v>82</v>
      </c>
      <c r="Y66" s="301">
        <v>400</v>
      </c>
      <c r="Z66" s="301">
        <v>782</v>
      </c>
      <c r="AA66" s="302">
        <v>0.837</v>
      </c>
      <c r="AB66" s="303">
        <v>0.9179545454545455</v>
      </c>
      <c r="AC66" s="248"/>
      <c r="AD66" s="114">
        <v>47</v>
      </c>
      <c r="AE66" s="115" t="s">
        <v>56</v>
      </c>
      <c r="AF66" s="115">
        <v>700</v>
      </c>
      <c r="AG66" s="115">
        <v>1875</v>
      </c>
      <c r="AH66" s="116">
        <v>0.823</v>
      </c>
      <c r="AI66" s="117">
        <v>0.9074362549800796</v>
      </c>
      <c r="AJ66" s="248"/>
      <c r="AK66" s="90">
        <v>50</v>
      </c>
      <c r="AL66" s="91" t="s">
        <v>15</v>
      </c>
      <c r="AM66" s="91">
        <v>700</v>
      </c>
      <c r="AN66" s="91">
        <v>3147</v>
      </c>
      <c r="AO66" s="92">
        <v>0.8188</v>
      </c>
      <c r="AP66" s="93">
        <v>0.8951843137254902</v>
      </c>
      <c r="AQ66" s="248"/>
      <c r="AR66" s="102">
        <v>52</v>
      </c>
      <c r="AS66" s="103" t="s">
        <v>8</v>
      </c>
      <c r="AT66" s="103">
        <v>700</v>
      </c>
      <c r="AU66" s="103">
        <v>1595</v>
      </c>
      <c r="AV66" s="104">
        <v>0.7944</v>
      </c>
      <c r="AW66" s="105">
        <v>0.8830490566037736</v>
      </c>
      <c r="AX66" s="38"/>
      <c r="AY66" s="172">
        <v>52</v>
      </c>
      <c r="AZ66" s="266" t="s">
        <v>191</v>
      </c>
      <c r="BA66" s="266">
        <v>400</v>
      </c>
      <c r="BB66" s="266">
        <v>271</v>
      </c>
      <c r="BC66" s="267">
        <v>0.8604</v>
      </c>
      <c r="BD66" s="268">
        <v>0.8637</v>
      </c>
    </row>
    <row r="67" spans="2:56" ht="15.75">
      <c r="B67" s="114">
        <v>45</v>
      </c>
      <c r="C67" s="115" t="s">
        <v>80</v>
      </c>
      <c r="D67" s="115">
        <v>700</v>
      </c>
      <c r="E67" s="115">
        <v>2541</v>
      </c>
      <c r="F67" s="116">
        <v>0.9317</v>
      </c>
      <c r="G67" s="117">
        <v>0.9549754315304948</v>
      </c>
      <c r="I67" s="114">
        <v>42</v>
      </c>
      <c r="J67" s="115" t="s">
        <v>9</v>
      </c>
      <c r="K67" s="115">
        <v>700</v>
      </c>
      <c r="L67" s="115">
        <v>1658</v>
      </c>
      <c r="M67" s="116">
        <v>0.8937</v>
      </c>
      <c r="N67" s="117">
        <v>0.946587532808399</v>
      </c>
      <c r="P67" s="90">
        <v>44</v>
      </c>
      <c r="Q67" s="381" t="s">
        <v>10</v>
      </c>
      <c r="R67" s="381">
        <v>400</v>
      </c>
      <c r="S67" s="381">
        <v>866</v>
      </c>
      <c r="T67" s="382">
        <v>0.8511</v>
      </c>
      <c r="U67" s="383">
        <v>0.9218386597938144</v>
      </c>
      <c r="W67" s="114">
        <v>49</v>
      </c>
      <c r="X67" s="301" t="s">
        <v>193</v>
      </c>
      <c r="Y67" s="301">
        <v>700</v>
      </c>
      <c r="Z67" s="301">
        <v>2299</v>
      </c>
      <c r="AA67" s="302">
        <v>0.8529</v>
      </c>
      <c r="AB67" s="303">
        <v>0.916930065093572</v>
      </c>
      <c r="AC67" s="248"/>
      <c r="AD67" s="114">
        <v>48</v>
      </c>
      <c r="AE67" s="115" t="s">
        <v>8</v>
      </c>
      <c r="AF67" s="115">
        <v>700</v>
      </c>
      <c r="AG67" s="115">
        <v>1518</v>
      </c>
      <c r="AH67" s="116">
        <v>0.8285</v>
      </c>
      <c r="AI67" s="117">
        <v>0.9066517467248909</v>
      </c>
      <c r="AJ67" s="248"/>
      <c r="AK67" s="90">
        <v>51</v>
      </c>
      <c r="AL67" s="91" t="s">
        <v>84</v>
      </c>
      <c r="AM67" s="91">
        <v>400</v>
      </c>
      <c r="AN67" s="91">
        <v>559</v>
      </c>
      <c r="AO67" s="92">
        <v>0.806</v>
      </c>
      <c r="AP67" s="93">
        <v>0.8892068965517241</v>
      </c>
      <c r="AQ67" s="248"/>
      <c r="AR67" s="102">
        <v>53</v>
      </c>
      <c r="AS67" s="103" t="s">
        <v>78</v>
      </c>
      <c r="AT67" s="103">
        <v>700</v>
      </c>
      <c r="AU67" s="103">
        <v>1705</v>
      </c>
      <c r="AV67" s="104">
        <v>0.7619</v>
      </c>
      <c r="AW67" s="105">
        <v>0.876468453427065</v>
      </c>
      <c r="AX67" s="38"/>
      <c r="AY67" s="172">
        <v>53</v>
      </c>
      <c r="AZ67" s="266" t="s">
        <v>8</v>
      </c>
      <c r="BA67" s="266">
        <v>700</v>
      </c>
      <c r="BB67" s="266">
        <v>1255</v>
      </c>
      <c r="BC67" s="267">
        <v>0.749</v>
      </c>
      <c r="BD67" s="268">
        <v>0.8574</v>
      </c>
    </row>
    <row r="68" spans="2:56" ht="15.75">
      <c r="B68" s="114">
        <v>46</v>
      </c>
      <c r="C68" s="115" t="s">
        <v>44</v>
      </c>
      <c r="D68" s="115">
        <v>400</v>
      </c>
      <c r="E68" s="115">
        <v>1320</v>
      </c>
      <c r="F68" s="116">
        <v>0.9174</v>
      </c>
      <c r="G68" s="117">
        <v>0.9536324324324325</v>
      </c>
      <c r="I68" s="114">
        <v>43</v>
      </c>
      <c r="J68" s="115" t="s">
        <v>11</v>
      </c>
      <c r="K68" s="115">
        <v>1500</v>
      </c>
      <c r="L68" s="115">
        <v>3810</v>
      </c>
      <c r="M68" s="116">
        <v>0.8915</v>
      </c>
      <c r="N68" s="117">
        <v>0.9401634078212291</v>
      </c>
      <c r="P68" s="90">
        <v>45</v>
      </c>
      <c r="Q68" s="381" t="s">
        <v>119</v>
      </c>
      <c r="R68" s="381">
        <v>400</v>
      </c>
      <c r="S68" s="381">
        <v>461</v>
      </c>
      <c r="T68" s="382">
        <v>0.8451</v>
      </c>
      <c r="U68" s="383">
        <v>0.9201877952755906</v>
      </c>
      <c r="W68" s="114">
        <v>50</v>
      </c>
      <c r="X68" s="301" t="s">
        <v>11</v>
      </c>
      <c r="Y68" s="301">
        <v>1500</v>
      </c>
      <c r="Z68" s="301">
        <v>3336</v>
      </c>
      <c r="AA68" s="302">
        <v>0.8599</v>
      </c>
      <c r="AB68" s="303">
        <v>0.9095767496111975</v>
      </c>
      <c r="AC68" s="248"/>
      <c r="AD68" s="114">
        <v>49</v>
      </c>
      <c r="AE68" s="115" t="s">
        <v>167</v>
      </c>
      <c r="AF68" s="115">
        <v>400</v>
      </c>
      <c r="AG68" s="115">
        <v>297</v>
      </c>
      <c r="AH68" s="116">
        <v>0.9258</v>
      </c>
      <c r="AI68" s="117">
        <v>0.9060188340807175</v>
      </c>
      <c r="AJ68" s="248"/>
      <c r="AK68" s="90">
        <v>52</v>
      </c>
      <c r="AL68" s="91" t="s">
        <v>121</v>
      </c>
      <c r="AM68" s="91">
        <v>400</v>
      </c>
      <c r="AN68" s="91">
        <v>378</v>
      </c>
      <c r="AO68" s="92">
        <v>0.8631</v>
      </c>
      <c r="AP68" s="93">
        <v>0.8870616279069767</v>
      </c>
      <c r="AQ68" s="248"/>
      <c r="AR68" s="102">
        <v>54</v>
      </c>
      <c r="AS68" s="103" t="s">
        <v>119</v>
      </c>
      <c r="AT68" s="103">
        <v>400</v>
      </c>
      <c r="AU68" s="103">
        <v>536</v>
      </c>
      <c r="AV68" s="104">
        <v>0.7763</v>
      </c>
      <c r="AW68" s="105">
        <v>0.867240909090909</v>
      </c>
      <c r="AX68" s="38"/>
      <c r="AY68" s="172">
        <v>54</v>
      </c>
      <c r="AZ68" s="266" t="s">
        <v>34</v>
      </c>
      <c r="BA68" s="266">
        <v>700</v>
      </c>
      <c r="BB68" s="266">
        <v>2451</v>
      </c>
      <c r="BC68" s="267">
        <v>0.7431</v>
      </c>
      <c r="BD68" s="268">
        <v>0.8567</v>
      </c>
    </row>
    <row r="69" spans="2:56" ht="15.75">
      <c r="B69" s="114">
        <v>47</v>
      </c>
      <c r="C69" s="115" t="s">
        <v>46</v>
      </c>
      <c r="D69" s="115">
        <v>400</v>
      </c>
      <c r="E69" s="115">
        <v>573</v>
      </c>
      <c r="F69" s="116">
        <v>0.9091</v>
      </c>
      <c r="G69" s="117">
        <v>0.9514444099378883</v>
      </c>
      <c r="I69" s="114">
        <v>44</v>
      </c>
      <c r="J69" s="115" t="s">
        <v>193</v>
      </c>
      <c r="K69" s="115">
        <v>700</v>
      </c>
      <c r="L69" s="115">
        <v>2766</v>
      </c>
      <c r="M69" s="116">
        <v>0.8947</v>
      </c>
      <c r="N69" s="117">
        <v>0.9397667694204686</v>
      </c>
      <c r="P69" s="90">
        <v>46</v>
      </c>
      <c r="Q69" s="381" t="s">
        <v>8</v>
      </c>
      <c r="R69" s="381">
        <v>700</v>
      </c>
      <c r="S69" s="381">
        <v>1348</v>
      </c>
      <c r="T69" s="382">
        <v>0.8504</v>
      </c>
      <c r="U69" s="383">
        <v>0.9122288248337029</v>
      </c>
      <c r="W69" s="114">
        <v>51</v>
      </c>
      <c r="X69" s="301" t="s">
        <v>25</v>
      </c>
      <c r="Y69" s="301">
        <v>400</v>
      </c>
      <c r="Z69" s="301">
        <v>357</v>
      </c>
      <c r="AA69" s="302">
        <v>0.8736</v>
      </c>
      <c r="AB69" s="303">
        <v>0.9093239043824701</v>
      </c>
      <c r="AC69" s="248"/>
      <c r="AD69" s="114">
        <v>50</v>
      </c>
      <c r="AE69" s="115" t="s">
        <v>11</v>
      </c>
      <c r="AF69" s="115">
        <v>1500</v>
      </c>
      <c r="AG69" s="115">
        <v>4505</v>
      </c>
      <c r="AH69" s="116">
        <v>0.8356</v>
      </c>
      <c r="AI69" s="117">
        <v>0.9053696378830083</v>
      </c>
      <c r="AJ69" s="248"/>
      <c r="AK69" s="90">
        <v>53</v>
      </c>
      <c r="AL69" s="91" t="s">
        <v>25</v>
      </c>
      <c r="AM69" s="91">
        <v>400</v>
      </c>
      <c r="AN69" s="91">
        <v>330</v>
      </c>
      <c r="AO69" s="92">
        <v>0.862</v>
      </c>
      <c r="AP69" s="93">
        <v>0.8768510638297873</v>
      </c>
      <c r="AQ69" s="248"/>
      <c r="AR69" s="102">
        <v>55</v>
      </c>
      <c r="AS69" s="103" t="s">
        <v>35</v>
      </c>
      <c r="AT69" s="103">
        <v>1500</v>
      </c>
      <c r="AU69" s="103">
        <v>2634</v>
      </c>
      <c r="AV69" s="104">
        <v>0.7699</v>
      </c>
      <c r="AW69" s="105">
        <v>0.8567448717948718</v>
      </c>
      <c r="AX69" s="38"/>
      <c r="AY69" s="172">
        <v>55</v>
      </c>
      <c r="AZ69" s="266" t="s">
        <v>82</v>
      </c>
      <c r="BA69" s="266">
        <v>400</v>
      </c>
      <c r="BB69" s="266">
        <v>973</v>
      </c>
      <c r="BC69" s="267">
        <v>0.7346</v>
      </c>
      <c r="BD69" s="268">
        <v>0.8551</v>
      </c>
    </row>
    <row r="70" spans="2:56" ht="15.75">
      <c r="B70" s="114">
        <v>48</v>
      </c>
      <c r="C70" s="115" t="s">
        <v>9</v>
      </c>
      <c r="D70" s="115">
        <v>700</v>
      </c>
      <c r="E70" s="115">
        <v>1311</v>
      </c>
      <c r="F70" s="116">
        <v>0.9059</v>
      </c>
      <c r="G70" s="117">
        <v>0.9462441176470588</v>
      </c>
      <c r="I70" s="114">
        <v>45</v>
      </c>
      <c r="J70" s="115" t="s">
        <v>46</v>
      </c>
      <c r="K70" s="115">
        <v>400</v>
      </c>
      <c r="L70" s="115">
        <v>672</v>
      </c>
      <c r="M70" s="116">
        <v>0.9013</v>
      </c>
      <c r="N70" s="117">
        <v>0.9377401639344263</v>
      </c>
      <c r="P70" s="90">
        <v>47</v>
      </c>
      <c r="Q70" s="381" t="s">
        <v>30</v>
      </c>
      <c r="R70" s="381">
        <v>1500</v>
      </c>
      <c r="S70" s="381">
        <v>3998</v>
      </c>
      <c r="T70" s="382">
        <v>0.8603</v>
      </c>
      <c r="U70" s="383">
        <v>0.9088884833451453</v>
      </c>
      <c r="W70" s="114">
        <v>52</v>
      </c>
      <c r="X70" s="301" t="s">
        <v>80</v>
      </c>
      <c r="Y70" s="301">
        <v>700</v>
      </c>
      <c r="Z70" s="301">
        <v>2711</v>
      </c>
      <c r="AA70" s="302">
        <v>0.8335</v>
      </c>
      <c r="AB70" s="303">
        <v>0.9050325040128411</v>
      </c>
      <c r="AC70" s="248"/>
      <c r="AD70" s="114">
        <v>51</v>
      </c>
      <c r="AE70" s="115" t="s">
        <v>128</v>
      </c>
      <c r="AF70" s="115">
        <v>700</v>
      </c>
      <c r="AG70" s="115">
        <v>3196</v>
      </c>
      <c r="AH70" s="116">
        <v>0.8522</v>
      </c>
      <c r="AI70" s="117">
        <v>0.9010110320284697</v>
      </c>
      <c r="AJ70" s="248"/>
      <c r="AK70" s="90">
        <v>54</v>
      </c>
      <c r="AL70" s="91" t="s">
        <v>78</v>
      </c>
      <c r="AM70" s="91">
        <v>700</v>
      </c>
      <c r="AN70" s="91">
        <v>1277</v>
      </c>
      <c r="AO70" s="92">
        <v>0.784</v>
      </c>
      <c r="AP70" s="93">
        <v>0.8765138055222089</v>
      </c>
      <c r="AQ70" s="248"/>
      <c r="AR70" s="102">
        <v>56</v>
      </c>
      <c r="AS70" s="103" t="s">
        <v>124</v>
      </c>
      <c r="AT70" s="103">
        <v>400</v>
      </c>
      <c r="AU70" s="103">
        <v>220</v>
      </c>
      <c r="AV70" s="104">
        <v>0.8937</v>
      </c>
      <c r="AW70" s="105">
        <v>0.854737323943662</v>
      </c>
      <c r="AX70" s="38"/>
      <c r="AY70" s="172">
        <v>56</v>
      </c>
      <c r="AZ70" s="266" t="s">
        <v>37</v>
      </c>
      <c r="BA70" s="266">
        <v>700</v>
      </c>
      <c r="BB70" s="266">
        <v>725</v>
      </c>
      <c r="BC70" s="267">
        <v>0.7604</v>
      </c>
      <c r="BD70" s="268">
        <v>0.8523</v>
      </c>
    </row>
    <row r="71" spans="2:56" ht="15.75">
      <c r="B71" s="114">
        <v>49</v>
      </c>
      <c r="C71" s="115" t="s">
        <v>15</v>
      </c>
      <c r="D71" s="115">
        <v>700</v>
      </c>
      <c r="E71" s="115">
        <v>3373</v>
      </c>
      <c r="F71" s="116">
        <v>0.8988</v>
      </c>
      <c r="G71" s="117">
        <v>0.9433876670092498</v>
      </c>
      <c r="I71" s="114">
        <v>46</v>
      </c>
      <c r="J71" s="115" t="s">
        <v>27</v>
      </c>
      <c r="K71" s="115">
        <v>400</v>
      </c>
      <c r="L71" s="115">
        <v>639</v>
      </c>
      <c r="M71" s="116">
        <v>0.8721</v>
      </c>
      <c r="N71" s="117">
        <v>0.9292703389830508</v>
      </c>
      <c r="P71" s="90">
        <v>48</v>
      </c>
      <c r="Q71" s="381" t="s">
        <v>44</v>
      </c>
      <c r="R71" s="381">
        <v>400</v>
      </c>
      <c r="S71" s="381">
        <v>837</v>
      </c>
      <c r="T71" s="382">
        <v>0.8299</v>
      </c>
      <c r="U71" s="383">
        <v>0.9028569767441861</v>
      </c>
      <c r="W71" s="114">
        <v>53</v>
      </c>
      <c r="X71" s="301" t="s">
        <v>56</v>
      </c>
      <c r="Y71" s="301">
        <v>700</v>
      </c>
      <c r="Z71" s="301">
        <v>1733</v>
      </c>
      <c r="AA71" s="302">
        <v>0.8393</v>
      </c>
      <c r="AB71" s="303">
        <v>0.9035342975206612</v>
      </c>
      <c r="AC71" s="248"/>
      <c r="AD71" s="114">
        <v>52</v>
      </c>
      <c r="AE71" s="115" t="s">
        <v>42</v>
      </c>
      <c r="AF71" s="115">
        <v>400</v>
      </c>
      <c r="AG71" s="115">
        <v>409</v>
      </c>
      <c r="AH71" s="116">
        <v>0.8054</v>
      </c>
      <c r="AI71" s="117">
        <v>0.900645205479452</v>
      </c>
      <c r="AJ71" s="248"/>
      <c r="AK71" s="90">
        <v>55</v>
      </c>
      <c r="AL71" s="91" t="s">
        <v>34</v>
      </c>
      <c r="AM71" s="91">
        <v>700</v>
      </c>
      <c r="AN71" s="91">
        <v>2277</v>
      </c>
      <c r="AO71" s="92">
        <v>0.8058</v>
      </c>
      <c r="AP71" s="93">
        <v>0.8718987163029525</v>
      </c>
      <c r="AQ71" s="248"/>
      <c r="AR71" s="102">
        <v>57</v>
      </c>
      <c r="AS71" s="103" t="s">
        <v>82</v>
      </c>
      <c r="AT71" s="103">
        <v>400</v>
      </c>
      <c r="AU71" s="103">
        <v>1487</v>
      </c>
      <c r="AV71" s="104">
        <v>0.7479</v>
      </c>
      <c r="AW71" s="105">
        <v>0.848559375</v>
      </c>
      <c r="AX71" s="38"/>
      <c r="AY71" s="172">
        <v>57</v>
      </c>
      <c r="AZ71" s="266" t="s">
        <v>123</v>
      </c>
      <c r="BA71" s="266">
        <v>400</v>
      </c>
      <c r="BB71" s="266">
        <v>279</v>
      </c>
      <c r="BC71" s="267">
        <v>0.8424</v>
      </c>
      <c r="BD71" s="268">
        <v>0.8523</v>
      </c>
    </row>
    <row r="72" spans="2:56" ht="15.75">
      <c r="B72" s="114">
        <v>50</v>
      </c>
      <c r="C72" s="115" t="s">
        <v>83</v>
      </c>
      <c r="D72" s="115">
        <v>400</v>
      </c>
      <c r="E72" s="115">
        <v>629</v>
      </c>
      <c r="F72" s="116">
        <v>0.8854</v>
      </c>
      <c r="G72" s="117">
        <v>0.9427</v>
      </c>
      <c r="I72" s="114">
        <v>47</v>
      </c>
      <c r="J72" s="115" t="s">
        <v>4</v>
      </c>
      <c r="K72" s="115">
        <v>400</v>
      </c>
      <c r="L72" s="115">
        <v>1452</v>
      </c>
      <c r="M72" s="116">
        <v>0.8872</v>
      </c>
      <c r="N72" s="117">
        <v>0.9224899900891972</v>
      </c>
      <c r="P72" s="90">
        <v>49</v>
      </c>
      <c r="Q72" s="381" t="s">
        <v>11</v>
      </c>
      <c r="R72" s="381">
        <v>1500</v>
      </c>
      <c r="S72" s="381">
        <v>3365</v>
      </c>
      <c r="T72" s="382">
        <v>0.8104</v>
      </c>
      <c r="U72" s="383">
        <v>0.8962835913312693</v>
      </c>
      <c r="W72" s="114">
        <v>54</v>
      </c>
      <c r="X72" s="301" t="s">
        <v>34</v>
      </c>
      <c r="Y72" s="301">
        <v>700</v>
      </c>
      <c r="Z72" s="301">
        <v>2668</v>
      </c>
      <c r="AA72" s="302">
        <v>0.8379</v>
      </c>
      <c r="AB72" s="303">
        <v>0.8951557877813505</v>
      </c>
      <c r="AC72" s="248"/>
      <c r="AD72" s="114">
        <v>53</v>
      </c>
      <c r="AE72" s="115" t="s">
        <v>44</v>
      </c>
      <c r="AF72" s="115">
        <v>400</v>
      </c>
      <c r="AG72" s="115">
        <v>1253</v>
      </c>
      <c r="AH72" s="116">
        <v>0.813</v>
      </c>
      <c r="AI72" s="117">
        <v>0.8930470852017938</v>
      </c>
      <c r="AJ72" s="248"/>
      <c r="AK72" s="90">
        <v>56</v>
      </c>
      <c r="AL72" s="91" t="s">
        <v>11</v>
      </c>
      <c r="AM72" s="91">
        <v>1500</v>
      </c>
      <c r="AN72" s="91">
        <v>3659</v>
      </c>
      <c r="AO72" s="92">
        <v>0.7641</v>
      </c>
      <c r="AP72" s="93">
        <v>0.8600344961240309</v>
      </c>
      <c r="AQ72" s="248"/>
      <c r="AR72" s="102">
        <v>58</v>
      </c>
      <c r="AS72" s="103" t="s">
        <v>32</v>
      </c>
      <c r="AT72" s="103">
        <v>1500</v>
      </c>
      <c r="AU72" s="103">
        <v>3451</v>
      </c>
      <c r="AV72" s="104">
        <v>0.7088</v>
      </c>
      <c r="AW72" s="105">
        <v>0.8485517386722866</v>
      </c>
      <c r="AX72" s="38"/>
      <c r="AY72" s="172">
        <v>58</v>
      </c>
      <c r="AZ72" s="266" t="s">
        <v>29</v>
      </c>
      <c r="BA72" s="266">
        <v>700</v>
      </c>
      <c r="BB72" s="266">
        <v>974</v>
      </c>
      <c r="BC72" s="267">
        <v>0.7393</v>
      </c>
      <c r="BD72" s="268">
        <v>0.8251</v>
      </c>
    </row>
    <row r="73" spans="2:56" ht="15.75">
      <c r="B73" s="114">
        <v>51</v>
      </c>
      <c r="C73" s="115" t="s">
        <v>128</v>
      </c>
      <c r="D73" s="115">
        <v>700</v>
      </c>
      <c r="E73" s="115">
        <v>2132</v>
      </c>
      <c r="F73" s="116">
        <v>0.8956</v>
      </c>
      <c r="G73" s="117">
        <v>0.9423848375451263</v>
      </c>
      <c r="I73" s="114">
        <v>48</v>
      </c>
      <c r="J73" s="115" t="s">
        <v>10</v>
      </c>
      <c r="K73" s="115">
        <v>400</v>
      </c>
      <c r="L73" s="115">
        <v>1168</v>
      </c>
      <c r="M73" s="116">
        <v>0.9086</v>
      </c>
      <c r="N73" s="117">
        <v>0.9211</v>
      </c>
      <c r="P73" s="90">
        <v>50</v>
      </c>
      <c r="Q73" s="381" t="s">
        <v>40</v>
      </c>
      <c r="R73" s="381">
        <v>700</v>
      </c>
      <c r="S73" s="381">
        <v>1395</v>
      </c>
      <c r="T73" s="382">
        <v>0.8177</v>
      </c>
      <c r="U73" s="383">
        <v>0.8957475903614458</v>
      </c>
      <c r="W73" s="114">
        <v>55</v>
      </c>
      <c r="X73" s="301" t="s">
        <v>53</v>
      </c>
      <c r="Y73" s="301">
        <v>700</v>
      </c>
      <c r="Z73" s="301">
        <v>1186</v>
      </c>
      <c r="AA73" s="302">
        <v>0.7948</v>
      </c>
      <c r="AB73" s="303">
        <v>0.8934714285714286</v>
      </c>
      <c r="AC73" s="248"/>
      <c r="AD73" s="114">
        <v>54</v>
      </c>
      <c r="AE73" s="115" t="s">
        <v>80</v>
      </c>
      <c r="AF73" s="115">
        <v>700</v>
      </c>
      <c r="AG73" s="115">
        <v>3049</v>
      </c>
      <c r="AH73" s="116">
        <v>0.8031</v>
      </c>
      <c r="AI73" s="117">
        <v>0.8822662534435262</v>
      </c>
      <c r="AJ73" s="248"/>
      <c r="AK73" s="90">
        <v>57</v>
      </c>
      <c r="AL73" s="91" t="s">
        <v>8</v>
      </c>
      <c r="AM73" s="91">
        <v>700</v>
      </c>
      <c r="AN73" s="91">
        <v>1225</v>
      </c>
      <c r="AO73" s="92">
        <v>0.7873</v>
      </c>
      <c r="AP73" s="93">
        <v>0.8567647540983607</v>
      </c>
      <c r="AQ73" s="248"/>
      <c r="AR73" s="102">
        <v>59</v>
      </c>
      <c r="AS73" s="103" t="s">
        <v>29</v>
      </c>
      <c r="AT73" s="103">
        <v>700</v>
      </c>
      <c r="AU73" s="103">
        <v>1906</v>
      </c>
      <c r="AV73" s="104">
        <v>0.7167</v>
      </c>
      <c r="AW73" s="105">
        <v>0.8464426130099227</v>
      </c>
      <c r="AX73" s="38"/>
      <c r="AY73" s="172">
        <v>59</v>
      </c>
      <c r="AZ73" s="266" t="s">
        <v>44</v>
      </c>
      <c r="BA73" s="266">
        <v>400</v>
      </c>
      <c r="BB73" s="266">
        <v>963</v>
      </c>
      <c r="BC73" s="267">
        <v>0.6873</v>
      </c>
      <c r="BD73" s="268">
        <v>0.8238</v>
      </c>
    </row>
    <row r="74" spans="2:56" ht="15.75">
      <c r="B74" s="114">
        <v>52</v>
      </c>
      <c r="C74" s="115" t="s">
        <v>40</v>
      </c>
      <c r="D74" s="115">
        <v>700</v>
      </c>
      <c r="E74" s="115">
        <v>1699</v>
      </c>
      <c r="F74" s="116">
        <v>0.8748</v>
      </c>
      <c r="G74" s="117">
        <v>0.9334526315789473</v>
      </c>
      <c r="I74" s="114">
        <v>49</v>
      </c>
      <c r="J74" s="115" t="s">
        <v>80</v>
      </c>
      <c r="K74" s="115">
        <v>700</v>
      </c>
      <c r="L74" s="115">
        <v>4304</v>
      </c>
      <c r="M74" s="116">
        <v>0.8319</v>
      </c>
      <c r="N74" s="117">
        <v>0.9149771584920956</v>
      </c>
      <c r="P74" s="90">
        <v>51</v>
      </c>
      <c r="Q74" s="544" t="s">
        <v>193</v>
      </c>
      <c r="R74" s="381">
        <v>700</v>
      </c>
      <c r="S74" s="381">
        <v>2366</v>
      </c>
      <c r="T74" s="382">
        <v>0.7877</v>
      </c>
      <c r="U74" s="383">
        <v>0.8782075418994413</v>
      </c>
      <c r="W74" s="114">
        <v>56</v>
      </c>
      <c r="X74" s="301" t="s">
        <v>10</v>
      </c>
      <c r="Y74" s="301">
        <v>400</v>
      </c>
      <c r="Z74" s="301">
        <v>1000</v>
      </c>
      <c r="AA74" s="302">
        <v>0.8134</v>
      </c>
      <c r="AB74" s="303">
        <v>0.8927058309037901</v>
      </c>
      <c r="AC74" s="248"/>
      <c r="AD74" s="114">
        <v>55</v>
      </c>
      <c r="AE74" s="115" t="s">
        <v>2</v>
      </c>
      <c r="AF74" s="115">
        <v>700</v>
      </c>
      <c r="AG74" s="115">
        <v>1983</v>
      </c>
      <c r="AH74" s="116">
        <v>0.7943</v>
      </c>
      <c r="AI74" s="117">
        <v>0.8798688940092165</v>
      </c>
      <c r="AJ74" s="248"/>
      <c r="AK74" s="90">
        <v>58</v>
      </c>
      <c r="AL74" s="91" t="s">
        <v>35</v>
      </c>
      <c r="AM74" s="91">
        <v>1500</v>
      </c>
      <c r="AN74" s="91">
        <v>2059</v>
      </c>
      <c r="AO74" s="92">
        <v>0.7666</v>
      </c>
      <c r="AP74" s="93">
        <v>0.8553454545454545</v>
      </c>
      <c r="AQ74" s="248"/>
      <c r="AR74" s="102">
        <v>60</v>
      </c>
      <c r="AS74" s="103" t="s">
        <v>44</v>
      </c>
      <c r="AT74" s="103">
        <v>400</v>
      </c>
      <c r="AU74" s="103">
        <v>1232</v>
      </c>
      <c r="AV74" s="104">
        <v>0.7231</v>
      </c>
      <c r="AW74" s="105">
        <v>0.8454342975206611</v>
      </c>
      <c r="AX74" s="38"/>
      <c r="AY74" s="172">
        <v>60</v>
      </c>
      <c r="AZ74" s="266" t="s">
        <v>192</v>
      </c>
      <c r="BA74" s="266">
        <v>1500</v>
      </c>
      <c r="BB74" s="266">
        <v>2634</v>
      </c>
      <c r="BC74" s="267">
        <v>0.6877</v>
      </c>
      <c r="BD74" s="268">
        <v>0.82</v>
      </c>
    </row>
    <row r="75" spans="2:56" ht="15.75">
      <c r="B75" s="114">
        <v>53</v>
      </c>
      <c r="C75" s="115" t="s">
        <v>34</v>
      </c>
      <c r="D75" s="115">
        <v>700</v>
      </c>
      <c r="E75" s="115">
        <v>2411</v>
      </c>
      <c r="F75" s="116">
        <v>0.8561</v>
      </c>
      <c r="G75" s="117">
        <v>0.9185584745762712</v>
      </c>
      <c r="I75" s="114">
        <v>50</v>
      </c>
      <c r="J75" s="115" t="s">
        <v>82</v>
      </c>
      <c r="K75" s="115">
        <v>400</v>
      </c>
      <c r="L75" s="115">
        <v>974</v>
      </c>
      <c r="M75" s="116">
        <v>0.898</v>
      </c>
      <c r="N75" s="117">
        <v>0.9146976744186046</v>
      </c>
      <c r="P75" s="90">
        <v>52</v>
      </c>
      <c r="Q75" s="381" t="s">
        <v>56</v>
      </c>
      <c r="R75" s="381">
        <v>700</v>
      </c>
      <c r="S75" s="381">
        <v>2198</v>
      </c>
      <c r="T75" s="382">
        <v>0.7949</v>
      </c>
      <c r="U75" s="383">
        <v>0.8772427461139897</v>
      </c>
      <c r="W75" s="114">
        <v>57</v>
      </c>
      <c r="X75" s="301" t="s">
        <v>29</v>
      </c>
      <c r="Y75" s="301">
        <v>700</v>
      </c>
      <c r="Z75" s="301">
        <v>2224</v>
      </c>
      <c r="AA75" s="302">
        <v>0.7863</v>
      </c>
      <c r="AB75" s="303">
        <v>0.8809603837471783</v>
      </c>
      <c r="AC75" s="248"/>
      <c r="AD75" s="114">
        <v>56</v>
      </c>
      <c r="AE75" s="115" t="s">
        <v>40</v>
      </c>
      <c r="AF75" s="115">
        <v>700</v>
      </c>
      <c r="AG75" s="115">
        <v>1460</v>
      </c>
      <c r="AH75" s="116">
        <v>0.782</v>
      </c>
      <c r="AI75" s="117">
        <v>0.8792758620689656</v>
      </c>
      <c r="AJ75" s="248"/>
      <c r="AK75" s="90">
        <v>59</v>
      </c>
      <c r="AL75" s="91" t="s">
        <v>83</v>
      </c>
      <c r="AM75" s="91">
        <v>400</v>
      </c>
      <c r="AN75" s="91">
        <v>574</v>
      </c>
      <c r="AO75" s="92">
        <v>0.7364</v>
      </c>
      <c r="AP75" s="93">
        <v>0.8508086956521739</v>
      </c>
      <c r="AQ75" s="248"/>
      <c r="AR75" s="102">
        <v>61</v>
      </c>
      <c r="AS75" s="103" t="s">
        <v>190</v>
      </c>
      <c r="AT75" s="103">
        <v>700</v>
      </c>
      <c r="AU75" s="103">
        <v>2605</v>
      </c>
      <c r="AV75" s="104">
        <v>0.7131</v>
      </c>
      <c r="AW75" s="105">
        <v>0.8384348758465011</v>
      </c>
      <c r="AX75" s="38"/>
      <c r="AY75" s="172">
        <v>61</v>
      </c>
      <c r="AZ75" s="266" t="s">
        <v>193</v>
      </c>
      <c r="BA75" s="266">
        <v>700</v>
      </c>
      <c r="BB75" s="266">
        <v>2281</v>
      </c>
      <c r="BC75" s="267">
        <v>0.6798</v>
      </c>
      <c r="BD75" s="268">
        <v>0.8172</v>
      </c>
    </row>
    <row r="76" spans="2:56" ht="15.75">
      <c r="B76" s="114">
        <v>54</v>
      </c>
      <c r="C76" s="115" t="s">
        <v>56</v>
      </c>
      <c r="D76" s="115">
        <v>700</v>
      </c>
      <c r="E76" s="115">
        <v>1669</v>
      </c>
      <c r="F76" s="116">
        <v>0.8386</v>
      </c>
      <c r="G76" s="117">
        <v>0.9179571172784244</v>
      </c>
      <c r="I76" s="114">
        <v>51</v>
      </c>
      <c r="J76" s="115" t="s">
        <v>8</v>
      </c>
      <c r="K76" s="115">
        <v>700</v>
      </c>
      <c r="L76" s="115">
        <v>1451</v>
      </c>
      <c r="M76" s="116">
        <v>0.8307</v>
      </c>
      <c r="N76" s="117">
        <v>0.911901724137931</v>
      </c>
      <c r="P76" s="90">
        <v>53</v>
      </c>
      <c r="Q76" s="381" t="s">
        <v>83</v>
      </c>
      <c r="R76" s="381">
        <v>400</v>
      </c>
      <c r="S76" s="381">
        <v>491</v>
      </c>
      <c r="T76" s="382">
        <v>0.7283</v>
      </c>
      <c r="U76" s="383">
        <v>0.86415</v>
      </c>
      <c r="W76" s="114">
        <v>58</v>
      </c>
      <c r="X76" s="301" t="s">
        <v>27</v>
      </c>
      <c r="Y76" s="301">
        <v>400</v>
      </c>
      <c r="Z76" s="301">
        <v>544</v>
      </c>
      <c r="AA76" s="302">
        <v>0.758</v>
      </c>
      <c r="AB76" s="303">
        <v>0.8695172413793104</v>
      </c>
      <c r="AC76" s="248"/>
      <c r="AD76" s="114">
        <v>57</v>
      </c>
      <c r="AE76" s="115" t="s">
        <v>193</v>
      </c>
      <c r="AF76" s="115">
        <v>700</v>
      </c>
      <c r="AG76" s="115">
        <v>2430</v>
      </c>
      <c r="AH76" s="116">
        <v>0.8048</v>
      </c>
      <c r="AI76" s="117">
        <v>0.8736816455696202</v>
      </c>
      <c r="AJ76" s="248"/>
      <c r="AK76" s="90">
        <v>60</v>
      </c>
      <c r="AL76" s="91" t="s">
        <v>32</v>
      </c>
      <c r="AM76" s="91">
        <v>1500</v>
      </c>
      <c r="AN76" s="91">
        <v>2772</v>
      </c>
      <c r="AO76" s="92">
        <v>0.737</v>
      </c>
      <c r="AP76" s="93">
        <v>0.8467006920415225</v>
      </c>
      <c r="AQ76" s="248"/>
      <c r="AR76" s="102">
        <v>62</v>
      </c>
      <c r="AS76" s="103" t="s">
        <v>80</v>
      </c>
      <c r="AT76" s="103">
        <v>700</v>
      </c>
      <c r="AU76" s="103">
        <v>3311</v>
      </c>
      <c r="AV76" s="104">
        <v>0.7079</v>
      </c>
      <c r="AW76" s="105">
        <v>0.8323730154501865</v>
      </c>
      <c r="AX76" s="38"/>
      <c r="AY76" s="172">
        <v>62</v>
      </c>
      <c r="AZ76" s="266" t="s">
        <v>127</v>
      </c>
      <c r="BA76" s="266">
        <v>700</v>
      </c>
      <c r="BB76" s="266">
        <v>787</v>
      </c>
      <c r="BC76" s="267">
        <v>0.6784</v>
      </c>
      <c r="BD76" s="268">
        <v>0.8156</v>
      </c>
    </row>
    <row r="77" spans="2:56" ht="15.75">
      <c r="B77" s="114">
        <v>55</v>
      </c>
      <c r="C77" s="115" t="s">
        <v>4</v>
      </c>
      <c r="D77" s="115">
        <v>400</v>
      </c>
      <c r="E77" s="115">
        <v>838</v>
      </c>
      <c r="F77" s="116">
        <v>0.836</v>
      </c>
      <c r="G77" s="117">
        <v>0.9143478260869565</v>
      </c>
      <c r="I77" s="114">
        <v>52</v>
      </c>
      <c r="J77" s="115" t="s">
        <v>40</v>
      </c>
      <c r="K77" s="115">
        <v>700</v>
      </c>
      <c r="L77" s="115">
        <v>1510</v>
      </c>
      <c r="M77" s="116">
        <v>0.8265</v>
      </c>
      <c r="N77" s="117">
        <v>0.9050738993710692</v>
      </c>
      <c r="P77" s="90">
        <v>54</v>
      </c>
      <c r="Q77" s="381" t="s">
        <v>34</v>
      </c>
      <c r="R77" s="381">
        <v>700</v>
      </c>
      <c r="S77" s="381">
        <v>2664</v>
      </c>
      <c r="T77" s="382">
        <v>0.7853</v>
      </c>
      <c r="U77" s="383">
        <v>0.8603702420981842</v>
      </c>
      <c r="W77" s="114">
        <v>59</v>
      </c>
      <c r="X77" s="301" t="s">
        <v>23</v>
      </c>
      <c r="Y77" s="301">
        <v>700</v>
      </c>
      <c r="Z77" s="301">
        <v>1439</v>
      </c>
      <c r="AA77" s="302">
        <v>0.774</v>
      </c>
      <c r="AB77" s="303">
        <v>0.8673534303534304</v>
      </c>
      <c r="AC77" s="248"/>
      <c r="AD77" s="114">
        <v>58</v>
      </c>
      <c r="AE77" s="115" t="s">
        <v>34</v>
      </c>
      <c r="AF77" s="115">
        <v>700</v>
      </c>
      <c r="AG77" s="115">
        <v>3609</v>
      </c>
      <c r="AH77" s="116">
        <v>0.7477</v>
      </c>
      <c r="AI77" s="117">
        <v>0.8621239938080496</v>
      </c>
      <c r="AJ77" s="248"/>
      <c r="AK77" s="90">
        <v>61</v>
      </c>
      <c r="AL77" s="360" t="s">
        <v>193</v>
      </c>
      <c r="AM77" s="91">
        <v>700</v>
      </c>
      <c r="AN77" s="91">
        <v>1600</v>
      </c>
      <c r="AO77" s="92">
        <v>0.7224</v>
      </c>
      <c r="AP77" s="93">
        <v>0.8428326530612245</v>
      </c>
      <c r="AQ77" s="248"/>
      <c r="AR77" s="102">
        <v>63</v>
      </c>
      <c r="AS77" s="103" t="s">
        <v>11</v>
      </c>
      <c r="AT77" s="103">
        <v>1500</v>
      </c>
      <c r="AU77" s="103">
        <v>4062</v>
      </c>
      <c r="AV77" s="104">
        <v>0.7165</v>
      </c>
      <c r="AW77" s="105">
        <v>0.8302436708860759</v>
      </c>
      <c r="AX77" s="38"/>
      <c r="AY77" s="172">
        <v>63</v>
      </c>
      <c r="AZ77" s="266" t="s">
        <v>120</v>
      </c>
      <c r="BA77" s="266">
        <v>400</v>
      </c>
      <c r="BB77" s="266">
        <v>254</v>
      </c>
      <c r="BC77" s="267">
        <v>0.7757</v>
      </c>
      <c r="BD77" s="268">
        <v>0.8149</v>
      </c>
    </row>
    <row r="78" spans="2:56" ht="15.75">
      <c r="B78" s="114">
        <v>56</v>
      </c>
      <c r="C78" s="115" t="s">
        <v>31</v>
      </c>
      <c r="D78" s="115">
        <v>1500</v>
      </c>
      <c r="E78" s="115">
        <v>4136</v>
      </c>
      <c r="F78" s="116">
        <v>0.8386</v>
      </c>
      <c r="G78" s="117">
        <v>0.9049247696277184</v>
      </c>
      <c r="I78" s="114">
        <v>53</v>
      </c>
      <c r="J78" s="115" t="s">
        <v>25</v>
      </c>
      <c r="K78" s="115">
        <v>400</v>
      </c>
      <c r="L78" s="115">
        <v>290</v>
      </c>
      <c r="M78" s="116">
        <v>0.9272</v>
      </c>
      <c r="N78" s="117">
        <v>0.9000285714285714</v>
      </c>
      <c r="P78" s="90">
        <v>55</v>
      </c>
      <c r="Q78" s="381" t="s">
        <v>31</v>
      </c>
      <c r="R78" s="381">
        <v>1500</v>
      </c>
      <c r="S78" s="381">
        <v>3991</v>
      </c>
      <c r="T78" s="382">
        <v>0.7624</v>
      </c>
      <c r="U78" s="383">
        <v>0.8587870069605568</v>
      </c>
      <c r="W78" s="114">
        <v>60</v>
      </c>
      <c r="X78" s="301" t="s">
        <v>44</v>
      </c>
      <c r="Y78" s="301">
        <v>400</v>
      </c>
      <c r="Z78" s="301">
        <v>981</v>
      </c>
      <c r="AA78" s="302">
        <v>0.7937</v>
      </c>
      <c r="AB78" s="303">
        <v>0.8670912868632707</v>
      </c>
      <c r="AC78" s="248"/>
      <c r="AD78" s="114">
        <v>59</v>
      </c>
      <c r="AE78" s="115" t="s">
        <v>25</v>
      </c>
      <c r="AF78" s="115">
        <v>400</v>
      </c>
      <c r="AG78" s="115">
        <v>374</v>
      </c>
      <c r="AH78" s="116">
        <v>0.7866</v>
      </c>
      <c r="AI78" s="117">
        <v>0.85905</v>
      </c>
      <c r="AJ78" s="248"/>
      <c r="AK78" s="90">
        <v>62</v>
      </c>
      <c r="AL78" s="91" t="s">
        <v>1</v>
      </c>
      <c r="AM78" s="91">
        <v>400</v>
      </c>
      <c r="AN78" s="91">
        <v>583</v>
      </c>
      <c r="AO78" s="92">
        <v>0.6849</v>
      </c>
      <c r="AP78" s="93">
        <v>0.8424499999999999</v>
      </c>
      <c r="AQ78" s="248"/>
      <c r="AR78" s="102">
        <v>64</v>
      </c>
      <c r="AS78" s="103" t="s">
        <v>27</v>
      </c>
      <c r="AT78" s="103">
        <v>400</v>
      </c>
      <c r="AU78" s="103">
        <v>637</v>
      </c>
      <c r="AV78" s="104">
        <v>0.7191</v>
      </c>
      <c r="AW78" s="105">
        <v>0.8267198113207548</v>
      </c>
      <c r="AX78" s="38"/>
      <c r="AY78" s="172">
        <v>64</v>
      </c>
      <c r="AZ78" s="266" t="s">
        <v>79</v>
      </c>
      <c r="BA78" s="266">
        <v>700</v>
      </c>
      <c r="BB78" s="266">
        <v>1071</v>
      </c>
      <c r="BC78" s="267">
        <v>0.7059</v>
      </c>
      <c r="BD78" s="268">
        <v>0.8114</v>
      </c>
    </row>
    <row r="79" spans="2:56" ht="15.75">
      <c r="B79" s="114">
        <v>57</v>
      </c>
      <c r="C79" s="115" t="s">
        <v>167</v>
      </c>
      <c r="D79" s="115">
        <v>400</v>
      </c>
      <c r="E79" s="115">
        <v>301</v>
      </c>
      <c r="F79" s="116">
        <v>0.9021</v>
      </c>
      <c r="G79" s="117">
        <v>0.9015500000000001</v>
      </c>
      <c r="I79" s="114">
        <v>54</v>
      </c>
      <c r="J79" s="115" t="s">
        <v>35</v>
      </c>
      <c r="K79" s="115">
        <v>1500</v>
      </c>
      <c r="L79" s="115">
        <v>1955</v>
      </c>
      <c r="M79" s="116">
        <v>0.8206</v>
      </c>
      <c r="N79" s="117">
        <v>0.8983106571936057</v>
      </c>
      <c r="P79" s="90">
        <v>56</v>
      </c>
      <c r="Q79" s="381" t="s">
        <v>25</v>
      </c>
      <c r="R79" s="381">
        <v>400</v>
      </c>
      <c r="S79" s="381">
        <v>267</v>
      </c>
      <c r="T79" s="382">
        <v>0.8433</v>
      </c>
      <c r="U79" s="383">
        <v>0.8507165024630542</v>
      </c>
      <c r="W79" s="114">
        <v>61</v>
      </c>
      <c r="X79" s="301" t="s">
        <v>84</v>
      </c>
      <c r="Y79" s="301">
        <v>400</v>
      </c>
      <c r="Z79" s="301">
        <v>462</v>
      </c>
      <c r="AA79" s="302">
        <v>0.785</v>
      </c>
      <c r="AB79" s="303">
        <v>0.8666379310344827</v>
      </c>
      <c r="AC79" s="248"/>
      <c r="AD79" s="114">
        <v>60</v>
      </c>
      <c r="AE79" s="115" t="s">
        <v>38</v>
      </c>
      <c r="AF79" s="115">
        <v>400</v>
      </c>
      <c r="AG79" s="115">
        <v>1015</v>
      </c>
      <c r="AH79" s="116">
        <v>0.7704</v>
      </c>
      <c r="AI79" s="117">
        <v>0.8534580645161289</v>
      </c>
      <c r="AJ79" s="248"/>
      <c r="AK79" s="90">
        <v>63</v>
      </c>
      <c r="AL79" s="360" t="s">
        <v>191</v>
      </c>
      <c r="AM79" s="91">
        <v>400</v>
      </c>
      <c r="AN79" s="91">
        <v>318</v>
      </c>
      <c r="AO79" s="92">
        <v>0.7571</v>
      </c>
      <c r="AP79" s="93">
        <v>0.8336706896551724</v>
      </c>
      <c r="AQ79" s="248"/>
      <c r="AR79" s="102">
        <v>65</v>
      </c>
      <c r="AS79" s="103" t="s">
        <v>115</v>
      </c>
      <c r="AT79" s="103">
        <v>400</v>
      </c>
      <c r="AU79" s="103">
        <v>809</v>
      </c>
      <c r="AV79" s="104">
        <v>0.6953</v>
      </c>
      <c r="AW79" s="105">
        <v>0.8222382352941177</v>
      </c>
      <c r="AX79" s="38"/>
      <c r="AY79" s="172">
        <v>65</v>
      </c>
      <c r="AZ79" s="266" t="s">
        <v>25</v>
      </c>
      <c r="BA79" s="266">
        <v>1800</v>
      </c>
      <c r="BB79" s="266">
        <v>399</v>
      </c>
      <c r="BC79" s="267">
        <v>0.6684</v>
      </c>
      <c r="BD79" s="268">
        <v>0.8081</v>
      </c>
    </row>
    <row r="80" spans="2:56" ht="15.75">
      <c r="B80" s="114">
        <v>58</v>
      </c>
      <c r="C80" s="115" t="s">
        <v>10</v>
      </c>
      <c r="D80" s="115">
        <v>400</v>
      </c>
      <c r="E80" s="115">
        <v>909</v>
      </c>
      <c r="F80" s="116">
        <v>0.8347</v>
      </c>
      <c r="G80" s="117">
        <v>0.8969519900497512</v>
      </c>
      <c r="I80" s="114">
        <v>55</v>
      </c>
      <c r="J80" s="115" t="s">
        <v>30</v>
      </c>
      <c r="K80" s="115">
        <v>1500</v>
      </c>
      <c r="L80" s="115">
        <v>4478</v>
      </c>
      <c r="M80" s="116">
        <v>0.8065</v>
      </c>
      <c r="N80" s="117">
        <v>0.8957802087147565</v>
      </c>
      <c r="P80" s="90">
        <v>57</v>
      </c>
      <c r="Q80" s="381" t="s">
        <v>84</v>
      </c>
      <c r="R80" s="381">
        <v>400</v>
      </c>
      <c r="S80" s="381">
        <v>423</v>
      </c>
      <c r="T80" s="382">
        <v>0.7246</v>
      </c>
      <c r="U80" s="383">
        <v>0.8493192307692308</v>
      </c>
      <c r="W80" s="114">
        <v>62</v>
      </c>
      <c r="X80" s="301" t="s">
        <v>190</v>
      </c>
      <c r="Y80" s="301">
        <v>700</v>
      </c>
      <c r="Z80" s="301">
        <v>2095</v>
      </c>
      <c r="AA80" s="302">
        <v>0.7729</v>
      </c>
      <c r="AB80" s="303">
        <v>0.8635277479892761</v>
      </c>
      <c r="AC80" s="248"/>
      <c r="AD80" s="114">
        <v>61</v>
      </c>
      <c r="AE80" s="115" t="s">
        <v>190</v>
      </c>
      <c r="AF80" s="115">
        <v>700</v>
      </c>
      <c r="AG80" s="115">
        <v>2594</v>
      </c>
      <c r="AH80" s="116">
        <v>0.7695</v>
      </c>
      <c r="AI80" s="117">
        <v>0.8533454760652288</v>
      </c>
      <c r="AJ80" s="248"/>
      <c r="AK80" s="90">
        <v>64</v>
      </c>
      <c r="AL80" s="91" t="s">
        <v>80</v>
      </c>
      <c r="AM80" s="91">
        <v>700</v>
      </c>
      <c r="AN80" s="91">
        <v>2510</v>
      </c>
      <c r="AO80" s="92">
        <v>0.704</v>
      </c>
      <c r="AP80" s="93">
        <v>0.8317730307076101</v>
      </c>
      <c r="AQ80" s="248"/>
      <c r="AR80" s="102">
        <v>66</v>
      </c>
      <c r="AS80" s="103" t="s">
        <v>56</v>
      </c>
      <c r="AT80" s="103">
        <v>700</v>
      </c>
      <c r="AU80" s="103">
        <v>1519</v>
      </c>
      <c r="AV80" s="104">
        <v>0.6551</v>
      </c>
      <c r="AW80" s="105">
        <v>0.8101729508196721</v>
      </c>
      <c r="AX80" s="38"/>
      <c r="AY80" s="172">
        <v>66</v>
      </c>
      <c r="AZ80" s="266" t="s">
        <v>84</v>
      </c>
      <c r="BA80" s="266">
        <v>400</v>
      </c>
      <c r="BB80" s="266">
        <v>541</v>
      </c>
      <c r="BC80" s="267">
        <v>0.6858</v>
      </c>
      <c r="BD80" s="268">
        <v>0.8056</v>
      </c>
    </row>
    <row r="81" spans="2:56" ht="16.5" thickBot="1">
      <c r="B81" s="114">
        <v>59</v>
      </c>
      <c r="C81" s="115" t="s">
        <v>193</v>
      </c>
      <c r="D81" s="115">
        <v>700</v>
      </c>
      <c r="E81" s="115">
        <v>1979</v>
      </c>
      <c r="F81" s="116">
        <v>0.8036</v>
      </c>
      <c r="G81" s="117">
        <v>0.8904075949367088</v>
      </c>
      <c r="I81" s="114">
        <v>56</v>
      </c>
      <c r="J81" s="115" t="s">
        <v>123</v>
      </c>
      <c r="K81" s="115">
        <v>400</v>
      </c>
      <c r="L81" s="115">
        <v>450</v>
      </c>
      <c r="M81" s="116">
        <v>0.7958</v>
      </c>
      <c r="N81" s="117">
        <v>0.8841385321100917</v>
      </c>
      <c r="P81" s="90">
        <v>58</v>
      </c>
      <c r="Q81" s="381" t="s">
        <v>53</v>
      </c>
      <c r="R81" s="381">
        <v>700</v>
      </c>
      <c r="S81" s="381">
        <v>1118</v>
      </c>
      <c r="T81" s="382">
        <v>0.751</v>
      </c>
      <c r="U81" s="383">
        <v>0.8478893805309735</v>
      </c>
      <c r="W81" s="114">
        <v>63</v>
      </c>
      <c r="X81" s="301" t="s">
        <v>2</v>
      </c>
      <c r="Y81" s="301">
        <v>700</v>
      </c>
      <c r="Z81" s="301">
        <v>1826</v>
      </c>
      <c r="AA81" s="302">
        <v>0.7585</v>
      </c>
      <c r="AB81" s="303">
        <v>0.8568147171620326</v>
      </c>
      <c r="AC81" s="248"/>
      <c r="AD81" s="114">
        <v>62</v>
      </c>
      <c r="AE81" s="115" t="s">
        <v>35</v>
      </c>
      <c r="AF81" s="115">
        <v>1500</v>
      </c>
      <c r="AG81" s="115">
        <v>2067</v>
      </c>
      <c r="AH81" s="116">
        <v>0.7275</v>
      </c>
      <c r="AI81" s="117">
        <v>0.8486454298993029</v>
      </c>
      <c r="AJ81" s="248"/>
      <c r="AK81" s="90">
        <v>65</v>
      </c>
      <c r="AL81" s="91" t="s">
        <v>119</v>
      </c>
      <c r="AM81" s="91">
        <v>400</v>
      </c>
      <c r="AN81" s="91">
        <v>430</v>
      </c>
      <c r="AO81" s="92">
        <v>0.7408</v>
      </c>
      <c r="AP81" s="93">
        <v>0.830993220338983</v>
      </c>
      <c r="AQ81" s="248"/>
      <c r="AR81" s="102">
        <v>67</v>
      </c>
      <c r="AS81" s="103" t="s">
        <v>42</v>
      </c>
      <c r="AT81" s="103">
        <v>400</v>
      </c>
      <c r="AU81" s="103">
        <v>421</v>
      </c>
      <c r="AV81" s="104">
        <v>0.6274</v>
      </c>
      <c r="AW81" s="105">
        <v>0.8068818181818181</v>
      </c>
      <c r="AX81" s="38"/>
      <c r="AY81" s="269">
        <v>67</v>
      </c>
      <c r="AZ81" s="270" t="s">
        <v>56</v>
      </c>
      <c r="BA81" s="270">
        <v>700</v>
      </c>
      <c r="BB81" s="270">
        <v>1226</v>
      </c>
      <c r="BC81" s="271">
        <v>0.6497</v>
      </c>
      <c r="BD81" s="272">
        <v>0.8</v>
      </c>
    </row>
    <row r="82" spans="2:56" ht="15.75">
      <c r="B82" s="114">
        <v>60</v>
      </c>
      <c r="C82" s="115" t="s">
        <v>190</v>
      </c>
      <c r="D82" s="115">
        <v>700</v>
      </c>
      <c r="E82" s="115">
        <v>2071</v>
      </c>
      <c r="F82" s="116">
        <v>0.8135</v>
      </c>
      <c r="G82" s="117">
        <v>0.8786045454545455</v>
      </c>
      <c r="I82" s="114">
        <v>57</v>
      </c>
      <c r="J82" s="115" t="s">
        <v>31</v>
      </c>
      <c r="K82" s="115">
        <v>1500</v>
      </c>
      <c r="L82" s="115">
        <v>5559</v>
      </c>
      <c r="M82" s="116">
        <v>0.8314</v>
      </c>
      <c r="N82" s="117">
        <v>0.8819104362703165</v>
      </c>
      <c r="P82" s="90">
        <v>59</v>
      </c>
      <c r="Q82" s="381" t="s">
        <v>23</v>
      </c>
      <c r="R82" s="381">
        <v>700</v>
      </c>
      <c r="S82" s="381">
        <v>1457</v>
      </c>
      <c r="T82" s="382">
        <v>0.7098</v>
      </c>
      <c r="U82" s="383">
        <v>0.8402745541022592</v>
      </c>
      <c r="W82" s="114">
        <v>64</v>
      </c>
      <c r="X82" s="301" t="s">
        <v>35</v>
      </c>
      <c r="Y82" s="301">
        <v>1500</v>
      </c>
      <c r="Z82" s="301">
        <v>1817</v>
      </c>
      <c r="AA82" s="302">
        <v>0.7687</v>
      </c>
      <c r="AB82" s="303">
        <v>0.8554786089238846</v>
      </c>
      <c r="AC82" s="248"/>
      <c r="AD82" s="114">
        <v>63</v>
      </c>
      <c r="AE82" s="115" t="s">
        <v>84</v>
      </c>
      <c r="AF82" s="115">
        <v>400</v>
      </c>
      <c r="AG82" s="115">
        <v>528</v>
      </c>
      <c r="AH82" s="116">
        <v>0.7128</v>
      </c>
      <c r="AI82" s="117">
        <v>0.8472077994428969</v>
      </c>
      <c r="AJ82" s="248"/>
      <c r="AK82" s="90">
        <v>66</v>
      </c>
      <c r="AL82" s="360" t="s">
        <v>190</v>
      </c>
      <c r="AM82" s="91">
        <v>700</v>
      </c>
      <c r="AN82" s="91">
        <v>1774</v>
      </c>
      <c r="AO82" s="92">
        <v>0.6854</v>
      </c>
      <c r="AP82" s="93">
        <v>0.8153415094339622</v>
      </c>
      <c r="AQ82" s="248"/>
      <c r="AR82" s="102">
        <v>68</v>
      </c>
      <c r="AS82" s="103" t="s">
        <v>86</v>
      </c>
      <c r="AT82" s="103">
        <v>1800</v>
      </c>
      <c r="AU82" s="103">
        <v>74</v>
      </c>
      <c r="AV82" s="104">
        <v>0.9896</v>
      </c>
      <c r="AW82" s="105">
        <v>0.8030222222222223</v>
      </c>
      <c r="AX82" s="38"/>
      <c r="AY82" s="273">
        <v>68</v>
      </c>
      <c r="AZ82" s="274" t="s">
        <v>31</v>
      </c>
      <c r="BA82" s="274">
        <v>1500</v>
      </c>
      <c r="BB82" s="274">
        <v>3333</v>
      </c>
      <c r="BC82" s="275">
        <v>0.7101</v>
      </c>
      <c r="BD82" s="276">
        <v>0.797</v>
      </c>
    </row>
    <row r="83" spans="2:56" ht="16.5" thickBot="1">
      <c r="B83" s="114">
        <v>61</v>
      </c>
      <c r="C83" s="115" t="s">
        <v>197</v>
      </c>
      <c r="D83" s="115">
        <v>1500</v>
      </c>
      <c r="E83" s="115">
        <v>2070</v>
      </c>
      <c r="F83" s="116">
        <v>0.7651</v>
      </c>
      <c r="G83" s="117">
        <v>0.8654343106180665</v>
      </c>
      <c r="I83" s="114">
        <v>58</v>
      </c>
      <c r="J83" s="115" t="s">
        <v>124</v>
      </c>
      <c r="K83" s="115">
        <v>400</v>
      </c>
      <c r="L83" s="115">
        <v>252</v>
      </c>
      <c r="M83" s="116">
        <v>0.9207</v>
      </c>
      <c r="N83" s="117">
        <v>0.8817581632653061</v>
      </c>
      <c r="P83" s="90">
        <v>60</v>
      </c>
      <c r="Q83" s="381" t="s">
        <v>124</v>
      </c>
      <c r="R83" s="381">
        <v>400</v>
      </c>
      <c r="S83" s="381">
        <v>218</v>
      </c>
      <c r="T83" s="382">
        <v>0.8972</v>
      </c>
      <c r="U83" s="383">
        <v>0.8386126582278481</v>
      </c>
      <c r="W83" s="114">
        <v>65</v>
      </c>
      <c r="X83" s="301" t="s">
        <v>123</v>
      </c>
      <c r="Y83" s="301">
        <v>400</v>
      </c>
      <c r="Z83" s="301">
        <v>412</v>
      </c>
      <c r="AA83" s="302">
        <v>0.7703</v>
      </c>
      <c r="AB83" s="303">
        <v>0.8504131578947368</v>
      </c>
      <c r="AC83" s="248"/>
      <c r="AD83" s="114">
        <v>64</v>
      </c>
      <c r="AE83" s="115" t="s">
        <v>27</v>
      </c>
      <c r="AF83" s="115">
        <v>400</v>
      </c>
      <c r="AG83" s="115">
        <v>621</v>
      </c>
      <c r="AH83" s="116">
        <v>0.6611</v>
      </c>
      <c r="AI83" s="117">
        <v>0.8298092592592593</v>
      </c>
      <c r="AJ83" s="248"/>
      <c r="AK83" s="90">
        <v>67</v>
      </c>
      <c r="AL83" s="91" t="s">
        <v>31</v>
      </c>
      <c r="AM83" s="91">
        <v>1500</v>
      </c>
      <c r="AN83" s="91">
        <v>4407</v>
      </c>
      <c r="AO83" s="92">
        <v>0.7096</v>
      </c>
      <c r="AP83" s="93">
        <v>0.8123066312997347</v>
      </c>
      <c r="AQ83" s="248"/>
      <c r="AR83" s="106">
        <v>69</v>
      </c>
      <c r="AS83" s="107" t="s">
        <v>123</v>
      </c>
      <c r="AT83" s="107">
        <v>400</v>
      </c>
      <c r="AU83" s="107">
        <v>397</v>
      </c>
      <c r="AV83" s="108">
        <v>0.7282</v>
      </c>
      <c r="AW83" s="109">
        <v>0.8020849785407725</v>
      </c>
      <c r="AX83" s="38"/>
      <c r="AY83" s="277">
        <v>69</v>
      </c>
      <c r="AZ83" s="278" t="s">
        <v>38</v>
      </c>
      <c r="BA83" s="278">
        <v>400</v>
      </c>
      <c r="BB83" s="278">
        <v>1692</v>
      </c>
      <c r="BC83" s="279">
        <v>0.6221</v>
      </c>
      <c r="BD83" s="280">
        <v>0.7914</v>
      </c>
    </row>
    <row r="84" spans="2:56" ht="16.5" thickBot="1">
      <c r="B84" s="114">
        <v>62</v>
      </c>
      <c r="C84" s="115" t="s">
        <v>119</v>
      </c>
      <c r="D84" s="115">
        <v>400</v>
      </c>
      <c r="E84" s="115">
        <v>460</v>
      </c>
      <c r="F84" s="116">
        <v>0.7618</v>
      </c>
      <c r="G84" s="117">
        <v>0.8639827067669172</v>
      </c>
      <c r="I84" s="114">
        <v>59</v>
      </c>
      <c r="J84" s="115" t="s">
        <v>56</v>
      </c>
      <c r="K84" s="115">
        <v>700</v>
      </c>
      <c r="L84" s="115">
        <v>1890</v>
      </c>
      <c r="M84" s="116">
        <v>0.7566</v>
      </c>
      <c r="N84" s="117">
        <v>0.8704848739495799</v>
      </c>
      <c r="P84" s="90">
        <v>61</v>
      </c>
      <c r="Q84" s="381" t="s">
        <v>80</v>
      </c>
      <c r="R84" s="381">
        <v>700</v>
      </c>
      <c r="S84" s="381">
        <v>2856</v>
      </c>
      <c r="T84" s="382">
        <v>0.7244</v>
      </c>
      <c r="U84" s="383">
        <v>0.8332508922670192</v>
      </c>
      <c r="W84" s="114">
        <v>66</v>
      </c>
      <c r="X84" s="301" t="s">
        <v>167</v>
      </c>
      <c r="Y84" s="301">
        <v>400</v>
      </c>
      <c r="Z84" s="301">
        <v>250</v>
      </c>
      <c r="AA84" s="302">
        <v>0.8635</v>
      </c>
      <c r="AB84" s="303">
        <v>0.8422921686746988</v>
      </c>
      <c r="AC84" s="248"/>
      <c r="AD84" s="114">
        <v>65</v>
      </c>
      <c r="AE84" s="115" t="s">
        <v>82</v>
      </c>
      <c r="AF84" s="115">
        <v>400</v>
      </c>
      <c r="AG84" s="115">
        <v>973</v>
      </c>
      <c r="AH84" s="116">
        <v>0.7872</v>
      </c>
      <c r="AI84" s="117">
        <v>0.8283176079734219</v>
      </c>
      <c r="AJ84" s="248"/>
      <c r="AK84" s="95">
        <v>68</v>
      </c>
      <c r="AL84" s="96" t="s">
        <v>124</v>
      </c>
      <c r="AM84" s="96">
        <v>400</v>
      </c>
      <c r="AN84" s="96">
        <v>174</v>
      </c>
      <c r="AO84" s="97">
        <v>0.8601</v>
      </c>
      <c r="AP84" s="98">
        <v>0.8063357142857143</v>
      </c>
      <c r="AQ84" s="248"/>
      <c r="AR84" s="146">
        <v>70</v>
      </c>
      <c r="AS84" s="147" t="s">
        <v>31</v>
      </c>
      <c r="AT84" s="147">
        <v>1500</v>
      </c>
      <c r="AU84" s="147">
        <v>4551</v>
      </c>
      <c r="AV84" s="148">
        <v>0.6981</v>
      </c>
      <c r="AW84" s="149">
        <v>0.7857387417218543</v>
      </c>
      <c r="AX84" s="38"/>
      <c r="AY84" s="277">
        <v>70</v>
      </c>
      <c r="AZ84" s="278" t="s">
        <v>35</v>
      </c>
      <c r="BA84" s="278">
        <v>1500</v>
      </c>
      <c r="BB84" s="278">
        <v>1957</v>
      </c>
      <c r="BC84" s="279">
        <v>0.6139</v>
      </c>
      <c r="BD84" s="280">
        <v>0.7857</v>
      </c>
    </row>
    <row r="85" spans="2:56" ht="15.75">
      <c r="B85" s="114">
        <v>63</v>
      </c>
      <c r="C85" s="115" t="s">
        <v>124</v>
      </c>
      <c r="D85" s="115">
        <v>400</v>
      </c>
      <c r="E85" s="115">
        <v>209</v>
      </c>
      <c r="F85" s="116">
        <v>0.9349</v>
      </c>
      <c r="G85" s="117">
        <v>0.8571612676056337</v>
      </c>
      <c r="I85" s="114">
        <v>60</v>
      </c>
      <c r="J85" s="115" t="s">
        <v>23</v>
      </c>
      <c r="K85" s="115">
        <v>700</v>
      </c>
      <c r="L85" s="115">
        <v>1735</v>
      </c>
      <c r="M85" s="116">
        <v>0.7284</v>
      </c>
      <c r="N85" s="117">
        <v>0.851845478961504</v>
      </c>
      <c r="P85" s="90">
        <v>62</v>
      </c>
      <c r="Q85" s="381" t="s">
        <v>2</v>
      </c>
      <c r="R85" s="381">
        <v>700</v>
      </c>
      <c r="S85" s="381">
        <v>1886</v>
      </c>
      <c r="T85" s="382">
        <v>0.7265</v>
      </c>
      <c r="U85" s="383">
        <v>0.8329430946291561</v>
      </c>
      <c r="W85" s="114">
        <v>67</v>
      </c>
      <c r="X85" s="301" t="s">
        <v>157</v>
      </c>
      <c r="Y85" s="301">
        <v>1500</v>
      </c>
      <c r="Z85" s="301">
        <v>4135</v>
      </c>
      <c r="AA85" s="302">
        <v>0.7461</v>
      </c>
      <c r="AB85" s="303">
        <v>0.8412046572934974</v>
      </c>
      <c r="AC85" s="248"/>
      <c r="AD85" s="114">
        <v>66</v>
      </c>
      <c r="AE85" s="115" t="s">
        <v>53</v>
      </c>
      <c r="AF85" s="115">
        <v>700</v>
      </c>
      <c r="AG85" s="115">
        <v>1220</v>
      </c>
      <c r="AH85" s="116">
        <v>0.6839</v>
      </c>
      <c r="AI85" s="117">
        <v>0.8269874064837905</v>
      </c>
      <c r="AJ85" s="248"/>
      <c r="AK85" s="134">
        <v>69</v>
      </c>
      <c r="AL85" s="135" t="s">
        <v>2</v>
      </c>
      <c r="AM85" s="135">
        <v>700</v>
      </c>
      <c r="AN85" s="135">
        <v>1547</v>
      </c>
      <c r="AO85" s="136">
        <v>0.6316</v>
      </c>
      <c r="AP85" s="137">
        <v>0.7855580645161291</v>
      </c>
      <c r="AQ85" s="248"/>
      <c r="AR85" s="146">
        <v>71</v>
      </c>
      <c r="AS85" s="147" t="s">
        <v>193</v>
      </c>
      <c r="AT85" s="147">
        <v>700</v>
      </c>
      <c r="AU85" s="147">
        <v>1863</v>
      </c>
      <c r="AV85" s="148">
        <v>0.6541</v>
      </c>
      <c r="AW85" s="149">
        <v>0.7691037897310513</v>
      </c>
      <c r="AX85" s="38"/>
      <c r="AY85" s="277">
        <v>71</v>
      </c>
      <c r="AZ85" s="278" t="s">
        <v>43</v>
      </c>
      <c r="BA85" s="278">
        <v>700</v>
      </c>
      <c r="BB85" s="278">
        <v>1890</v>
      </c>
      <c r="BC85" s="279">
        <v>0.607</v>
      </c>
      <c r="BD85" s="280">
        <v>0.7795</v>
      </c>
    </row>
    <row r="86" spans="2:56" ht="16.5" thickBot="1">
      <c r="B86" s="114">
        <v>64</v>
      </c>
      <c r="C86" s="115" t="s">
        <v>35</v>
      </c>
      <c r="D86" s="115">
        <v>1500</v>
      </c>
      <c r="E86" s="115">
        <v>1721</v>
      </c>
      <c r="F86" s="116">
        <v>0.7388</v>
      </c>
      <c r="G86" s="117">
        <v>0.8549932203389831</v>
      </c>
      <c r="I86" s="114">
        <v>61</v>
      </c>
      <c r="J86" s="115" t="s">
        <v>34</v>
      </c>
      <c r="K86" s="115">
        <v>700</v>
      </c>
      <c r="L86" s="115">
        <v>3085</v>
      </c>
      <c r="M86" s="116">
        <v>0.713</v>
      </c>
      <c r="N86" s="117">
        <v>0.8462510980966325</v>
      </c>
      <c r="P86" s="90">
        <v>63</v>
      </c>
      <c r="Q86" s="381" t="s">
        <v>35</v>
      </c>
      <c r="R86" s="381">
        <v>1500</v>
      </c>
      <c r="S86" s="381">
        <v>1540</v>
      </c>
      <c r="T86" s="382">
        <v>0.6846</v>
      </c>
      <c r="U86" s="383">
        <v>0.8312999999999999</v>
      </c>
      <c r="W86" s="114">
        <v>68</v>
      </c>
      <c r="X86" s="301" t="s">
        <v>40</v>
      </c>
      <c r="Y86" s="301">
        <v>700</v>
      </c>
      <c r="Z86" s="301">
        <v>1764</v>
      </c>
      <c r="AA86" s="302">
        <v>0.6938</v>
      </c>
      <c r="AB86" s="303">
        <v>0.8372139013452915</v>
      </c>
      <c r="AC86" s="248"/>
      <c r="AD86" s="118">
        <v>67</v>
      </c>
      <c r="AE86" s="119" t="s">
        <v>124</v>
      </c>
      <c r="AF86" s="119">
        <v>400</v>
      </c>
      <c r="AG86" s="119">
        <v>182</v>
      </c>
      <c r="AH86" s="120">
        <v>0.8899</v>
      </c>
      <c r="AI86" s="121">
        <v>0.8256051724137932</v>
      </c>
      <c r="AJ86" s="248"/>
      <c r="AK86" s="138">
        <v>70</v>
      </c>
      <c r="AL86" s="139" t="s">
        <v>56</v>
      </c>
      <c r="AM86" s="139">
        <v>700</v>
      </c>
      <c r="AN86" s="139">
        <v>1401</v>
      </c>
      <c r="AO86" s="140">
        <v>0.6344</v>
      </c>
      <c r="AP86" s="141">
        <v>0.7848870748299319</v>
      </c>
      <c r="AQ86" s="248"/>
      <c r="AR86" s="146">
        <v>72</v>
      </c>
      <c r="AS86" s="147" t="s">
        <v>191</v>
      </c>
      <c r="AT86" s="147">
        <v>400</v>
      </c>
      <c r="AU86" s="147">
        <v>329</v>
      </c>
      <c r="AV86" s="148">
        <v>0.6238</v>
      </c>
      <c r="AW86" s="149">
        <v>0.7664</v>
      </c>
      <c r="AX86" s="38"/>
      <c r="AY86" s="277">
        <v>72</v>
      </c>
      <c r="AZ86" s="278" t="s">
        <v>41</v>
      </c>
      <c r="BA86" s="278">
        <v>700</v>
      </c>
      <c r="BB86" s="278">
        <v>1238</v>
      </c>
      <c r="BC86" s="279">
        <v>0.6491</v>
      </c>
      <c r="BD86" s="280">
        <v>0.7713</v>
      </c>
    </row>
    <row r="87" spans="2:56" ht="15.75">
      <c r="B87" s="114">
        <v>65</v>
      </c>
      <c r="C87" s="115" t="s">
        <v>23</v>
      </c>
      <c r="D87" s="115">
        <v>700</v>
      </c>
      <c r="E87" s="115">
        <v>1358</v>
      </c>
      <c r="F87" s="116">
        <v>0.7226</v>
      </c>
      <c r="G87" s="117">
        <v>0.8455622950819672</v>
      </c>
      <c r="I87" s="114">
        <v>62</v>
      </c>
      <c r="J87" s="115" t="s">
        <v>2</v>
      </c>
      <c r="K87" s="115">
        <v>700</v>
      </c>
      <c r="L87" s="115">
        <v>1877</v>
      </c>
      <c r="M87" s="116">
        <v>0.7249</v>
      </c>
      <c r="N87" s="117">
        <v>0.841254347826087</v>
      </c>
      <c r="P87" s="90">
        <v>64</v>
      </c>
      <c r="Q87" s="381" t="s">
        <v>167</v>
      </c>
      <c r="R87" s="381">
        <v>400</v>
      </c>
      <c r="S87" s="381">
        <v>207</v>
      </c>
      <c r="T87" s="382">
        <v>0.8541</v>
      </c>
      <c r="U87" s="383">
        <v>0.8305499999999999</v>
      </c>
      <c r="W87" s="114">
        <v>69</v>
      </c>
      <c r="X87" s="301" t="s">
        <v>32</v>
      </c>
      <c r="Y87" s="301">
        <v>1500</v>
      </c>
      <c r="Z87" s="301">
        <v>2730</v>
      </c>
      <c r="AA87" s="302">
        <v>0.716</v>
      </c>
      <c r="AB87" s="303">
        <v>0.8344986376021798</v>
      </c>
      <c r="AC87" s="248"/>
      <c r="AD87" s="122">
        <v>68</v>
      </c>
      <c r="AE87" s="123" t="s">
        <v>32</v>
      </c>
      <c r="AF87" s="123">
        <v>1500</v>
      </c>
      <c r="AG87" s="123">
        <v>2952</v>
      </c>
      <c r="AH87" s="124">
        <v>0.6235</v>
      </c>
      <c r="AI87" s="125">
        <v>0.796156779661017</v>
      </c>
      <c r="AJ87" s="248"/>
      <c r="AK87" s="138">
        <v>71</v>
      </c>
      <c r="AL87" s="139" t="s">
        <v>42</v>
      </c>
      <c r="AM87" s="139">
        <v>400</v>
      </c>
      <c r="AN87" s="139">
        <v>315</v>
      </c>
      <c r="AO87" s="140">
        <v>0.6544</v>
      </c>
      <c r="AP87" s="141">
        <v>0.765859420289855</v>
      </c>
      <c r="AQ87" s="248"/>
      <c r="AR87" s="146">
        <v>73</v>
      </c>
      <c r="AS87" s="147" t="s">
        <v>84</v>
      </c>
      <c r="AT87" s="147">
        <v>400</v>
      </c>
      <c r="AU87" s="147">
        <v>639</v>
      </c>
      <c r="AV87" s="148">
        <v>0.6085</v>
      </c>
      <c r="AW87" s="149">
        <v>0.7615059366754617</v>
      </c>
      <c r="AX87" s="38"/>
      <c r="AY87" s="277">
        <v>73</v>
      </c>
      <c r="AZ87" s="278" t="s">
        <v>86</v>
      </c>
      <c r="BA87" s="278">
        <v>1800</v>
      </c>
      <c r="BB87" s="278">
        <v>93</v>
      </c>
      <c r="BC87" s="279">
        <v>0.9109</v>
      </c>
      <c r="BD87" s="280">
        <v>0.7658</v>
      </c>
    </row>
    <row r="88" spans="2:56" ht="15.75">
      <c r="B88" s="114">
        <v>66</v>
      </c>
      <c r="C88" s="115" t="s">
        <v>25</v>
      </c>
      <c r="D88" s="115">
        <v>400</v>
      </c>
      <c r="E88" s="115">
        <v>231</v>
      </c>
      <c r="F88" s="116">
        <v>0.8664</v>
      </c>
      <c r="G88" s="117">
        <v>0.8416824561403509</v>
      </c>
      <c r="I88" s="114">
        <v>63</v>
      </c>
      <c r="J88" s="115" t="s">
        <v>167</v>
      </c>
      <c r="K88" s="115">
        <v>400</v>
      </c>
      <c r="L88" s="115">
        <v>215</v>
      </c>
      <c r="M88" s="116">
        <v>0.8844</v>
      </c>
      <c r="N88" s="117">
        <v>0.833373469387755</v>
      </c>
      <c r="P88" s="90">
        <v>65</v>
      </c>
      <c r="Q88" s="381" t="s">
        <v>29</v>
      </c>
      <c r="R88" s="381">
        <v>700</v>
      </c>
      <c r="S88" s="381">
        <v>1792</v>
      </c>
      <c r="T88" s="382">
        <v>0.6351</v>
      </c>
      <c r="U88" s="383">
        <v>0.8108426829268293</v>
      </c>
      <c r="W88" s="114">
        <v>70</v>
      </c>
      <c r="X88" s="301" t="s">
        <v>83</v>
      </c>
      <c r="Y88" s="301">
        <v>400</v>
      </c>
      <c r="Z88" s="301">
        <v>694</v>
      </c>
      <c r="AA88" s="302">
        <v>0.6311</v>
      </c>
      <c r="AB88" s="303">
        <v>0.8078357142857142</v>
      </c>
      <c r="AC88" s="248"/>
      <c r="AD88" s="126">
        <v>69</v>
      </c>
      <c r="AE88" s="127" t="s">
        <v>23</v>
      </c>
      <c r="AF88" s="127">
        <v>700</v>
      </c>
      <c r="AG88" s="127">
        <v>1586</v>
      </c>
      <c r="AH88" s="128">
        <v>0.6184</v>
      </c>
      <c r="AI88" s="129">
        <v>0.779728266913809</v>
      </c>
      <c r="AJ88" s="248"/>
      <c r="AK88" s="138">
        <v>72</v>
      </c>
      <c r="AL88" s="139" t="s">
        <v>41</v>
      </c>
      <c r="AM88" s="139">
        <v>700</v>
      </c>
      <c r="AN88" s="139">
        <v>1524</v>
      </c>
      <c r="AO88" s="140">
        <v>0.5945</v>
      </c>
      <c r="AP88" s="141">
        <v>0.7599147144948756</v>
      </c>
      <c r="AQ88" s="248"/>
      <c r="AR88" s="146">
        <v>74</v>
      </c>
      <c r="AS88" s="147" t="s">
        <v>41</v>
      </c>
      <c r="AT88" s="147">
        <v>700</v>
      </c>
      <c r="AU88" s="147">
        <v>1870</v>
      </c>
      <c r="AV88" s="148">
        <v>0.5858</v>
      </c>
      <c r="AW88" s="149">
        <v>0.751306113537118</v>
      </c>
      <c r="AX88" s="38"/>
      <c r="AY88" s="277">
        <v>74</v>
      </c>
      <c r="AZ88" s="278" t="s">
        <v>119</v>
      </c>
      <c r="BA88" s="278">
        <v>400</v>
      </c>
      <c r="BB88" s="278">
        <v>461</v>
      </c>
      <c r="BC88" s="279">
        <v>0.6107</v>
      </c>
      <c r="BD88" s="280">
        <v>0.765</v>
      </c>
    </row>
    <row r="89" spans="2:56" ht="16.5" thickBot="1">
      <c r="B89" s="114">
        <v>67</v>
      </c>
      <c r="C89" s="115" t="s">
        <v>2</v>
      </c>
      <c r="D89" s="115">
        <v>700</v>
      </c>
      <c r="E89" s="115">
        <v>1572</v>
      </c>
      <c r="F89" s="116">
        <v>0.7066</v>
      </c>
      <c r="G89" s="117">
        <v>0.8270835153922542</v>
      </c>
      <c r="I89" s="114">
        <v>64</v>
      </c>
      <c r="J89" s="115" t="s">
        <v>190</v>
      </c>
      <c r="K89" s="115">
        <v>700</v>
      </c>
      <c r="L89" s="115">
        <v>2105</v>
      </c>
      <c r="M89" s="116">
        <v>0.7082</v>
      </c>
      <c r="N89" s="117">
        <v>0.8329257339163023</v>
      </c>
      <c r="P89" s="95">
        <v>66</v>
      </c>
      <c r="Q89" s="388" t="s">
        <v>123</v>
      </c>
      <c r="R89" s="388">
        <v>400</v>
      </c>
      <c r="S89" s="388">
        <v>288</v>
      </c>
      <c r="T89" s="389">
        <v>0.7565</v>
      </c>
      <c r="U89" s="390">
        <v>0.8043395522388059</v>
      </c>
      <c r="W89" s="118">
        <v>71</v>
      </c>
      <c r="X89" s="304" t="s">
        <v>31</v>
      </c>
      <c r="Y89" s="304">
        <v>1500</v>
      </c>
      <c r="Z89" s="304">
        <v>4206</v>
      </c>
      <c r="AA89" s="305">
        <v>0.7083</v>
      </c>
      <c r="AB89" s="306">
        <v>0.8052967889908258</v>
      </c>
      <c r="AC89" s="248"/>
      <c r="AD89" s="126">
        <v>70</v>
      </c>
      <c r="AE89" s="127" t="s">
        <v>31</v>
      </c>
      <c r="AF89" s="127">
        <v>1500</v>
      </c>
      <c r="AG89" s="127">
        <v>4911</v>
      </c>
      <c r="AH89" s="128">
        <v>0.6706</v>
      </c>
      <c r="AI89" s="129">
        <v>0.7741378200919238</v>
      </c>
      <c r="AJ89" s="248"/>
      <c r="AK89" s="138">
        <v>73</v>
      </c>
      <c r="AL89" s="139" t="s">
        <v>23</v>
      </c>
      <c r="AM89" s="139">
        <v>700</v>
      </c>
      <c r="AN89" s="139">
        <v>1282</v>
      </c>
      <c r="AO89" s="140">
        <v>0.6071</v>
      </c>
      <c r="AP89" s="141">
        <v>0.7547404761904761</v>
      </c>
      <c r="AQ89" s="248"/>
      <c r="AR89" s="146">
        <v>75</v>
      </c>
      <c r="AS89" s="147" t="s">
        <v>83</v>
      </c>
      <c r="AT89" s="147">
        <v>400</v>
      </c>
      <c r="AU89" s="147">
        <v>762</v>
      </c>
      <c r="AV89" s="148">
        <v>0.5853</v>
      </c>
      <c r="AW89" s="149">
        <v>0.7500824324324324</v>
      </c>
      <c r="AX89" s="38"/>
      <c r="AY89" s="277">
        <v>75</v>
      </c>
      <c r="AZ89" s="278" t="s">
        <v>53</v>
      </c>
      <c r="BA89" s="278">
        <v>700</v>
      </c>
      <c r="BB89" s="278">
        <v>850</v>
      </c>
      <c r="BC89" s="279">
        <v>0.5773</v>
      </c>
      <c r="BD89" s="280">
        <v>0.756</v>
      </c>
    </row>
    <row r="90" spans="2:56" ht="15.75">
      <c r="B90" s="114">
        <v>68</v>
      </c>
      <c r="C90" s="115" t="s">
        <v>127</v>
      </c>
      <c r="D90" s="115">
        <v>700</v>
      </c>
      <c r="E90" s="115">
        <v>970</v>
      </c>
      <c r="F90" s="116">
        <v>0.6815</v>
      </c>
      <c r="G90" s="117">
        <v>0.8095541594454072</v>
      </c>
      <c r="I90" s="114">
        <v>65</v>
      </c>
      <c r="J90" s="115" t="s">
        <v>41</v>
      </c>
      <c r="K90" s="115">
        <v>700</v>
      </c>
      <c r="L90" s="115">
        <v>2176</v>
      </c>
      <c r="M90" s="116">
        <v>0.7071</v>
      </c>
      <c r="N90" s="117">
        <v>0.8155255244755244</v>
      </c>
      <c r="P90" s="373">
        <v>67</v>
      </c>
      <c r="Q90" s="384" t="s">
        <v>32</v>
      </c>
      <c r="R90" s="384">
        <v>1500</v>
      </c>
      <c r="S90" s="384">
        <v>2898</v>
      </c>
      <c r="T90" s="385">
        <v>0.6524</v>
      </c>
      <c r="U90" s="386">
        <v>0.789162962962963</v>
      </c>
      <c r="W90" s="122">
        <v>72</v>
      </c>
      <c r="X90" s="307" t="s">
        <v>128</v>
      </c>
      <c r="Y90" s="307">
        <v>700</v>
      </c>
      <c r="Z90" s="307">
        <v>3028</v>
      </c>
      <c r="AA90" s="308">
        <v>0.6795</v>
      </c>
      <c r="AB90" s="309">
        <v>0.7964967652495378</v>
      </c>
      <c r="AC90" s="248"/>
      <c r="AD90" s="126">
        <v>71</v>
      </c>
      <c r="AE90" s="127" t="s">
        <v>194</v>
      </c>
      <c r="AF90" s="127">
        <v>1500</v>
      </c>
      <c r="AG90" s="127">
        <v>2279</v>
      </c>
      <c r="AH90" s="128">
        <v>0.6464</v>
      </c>
      <c r="AI90" s="129">
        <v>0.759544537815126</v>
      </c>
      <c r="AJ90" s="248"/>
      <c r="AK90" s="138">
        <v>74</v>
      </c>
      <c r="AL90" s="139" t="s">
        <v>86</v>
      </c>
      <c r="AM90" s="139">
        <v>1800</v>
      </c>
      <c r="AN90" s="139">
        <v>74</v>
      </c>
      <c r="AO90" s="140">
        <v>0.918</v>
      </c>
      <c r="AP90" s="141">
        <v>0.7522222222222222</v>
      </c>
      <c r="AQ90" s="248"/>
      <c r="AR90" s="146">
        <v>76</v>
      </c>
      <c r="AS90" s="147" t="s">
        <v>53</v>
      </c>
      <c r="AT90" s="147">
        <v>700</v>
      </c>
      <c r="AU90" s="147">
        <v>1059</v>
      </c>
      <c r="AV90" s="148">
        <v>0.6257</v>
      </c>
      <c r="AW90" s="149">
        <v>0.7481535143769968</v>
      </c>
      <c r="AX90" s="38"/>
      <c r="AY90" s="277">
        <v>76</v>
      </c>
      <c r="AZ90" s="278" t="s">
        <v>23</v>
      </c>
      <c r="BA90" s="278">
        <v>700</v>
      </c>
      <c r="BB90" s="278">
        <v>1253</v>
      </c>
      <c r="BC90" s="279">
        <v>0.5033</v>
      </c>
      <c r="BD90" s="280">
        <v>0.6978</v>
      </c>
    </row>
    <row r="91" spans="2:56" ht="16.5" thickBot="1">
      <c r="B91" s="114">
        <v>69</v>
      </c>
      <c r="C91" s="115" t="s">
        <v>84</v>
      </c>
      <c r="D91" s="115">
        <v>400</v>
      </c>
      <c r="E91" s="115">
        <v>503</v>
      </c>
      <c r="F91" s="116">
        <v>0.658</v>
      </c>
      <c r="G91" s="117">
        <v>0.8054285714285714</v>
      </c>
      <c r="I91" s="118">
        <v>66</v>
      </c>
      <c r="J91" s="119" t="s">
        <v>197</v>
      </c>
      <c r="K91" s="119">
        <v>1500</v>
      </c>
      <c r="L91" s="119">
        <v>2406</v>
      </c>
      <c r="M91" s="120">
        <v>0.6903</v>
      </c>
      <c r="N91" s="121">
        <v>0.8105038050734312</v>
      </c>
      <c r="P91" s="138">
        <v>68</v>
      </c>
      <c r="Q91" s="391" t="s">
        <v>85</v>
      </c>
      <c r="R91" s="391">
        <v>1500</v>
      </c>
      <c r="S91" s="391">
        <v>4315</v>
      </c>
      <c r="T91" s="392">
        <v>0.6631</v>
      </c>
      <c r="U91" s="393">
        <v>0.7806353658536586</v>
      </c>
      <c r="W91" s="126">
        <v>73</v>
      </c>
      <c r="X91" s="310" t="s">
        <v>85</v>
      </c>
      <c r="Y91" s="310">
        <v>1500</v>
      </c>
      <c r="Z91" s="310">
        <v>4360</v>
      </c>
      <c r="AA91" s="311">
        <v>0.6594</v>
      </c>
      <c r="AB91" s="312">
        <v>0.79538345323741</v>
      </c>
      <c r="AC91" s="248"/>
      <c r="AD91" s="126">
        <v>72</v>
      </c>
      <c r="AE91" s="127" t="s">
        <v>119</v>
      </c>
      <c r="AF91" s="127">
        <v>400</v>
      </c>
      <c r="AG91" s="127">
        <v>295</v>
      </c>
      <c r="AH91" s="128">
        <v>0.7146</v>
      </c>
      <c r="AI91" s="129">
        <v>0.7548</v>
      </c>
      <c r="AJ91" s="248"/>
      <c r="AK91" s="138">
        <v>75</v>
      </c>
      <c r="AL91" s="139" t="s">
        <v>127</v>
      </c>
      <c r="AM91" s="139">
        <v>700</v>
      </c>
      <c r="AN91" s="139">
        <v>1260</v>
      </c>
      <c r="AO91" s="140">
        <v>0.5673</v>
      </c>
      <c r="AP91" s="141">
        <v>0.7477099001663894</v>
      </c>
      <c r="AQ91" s="248"/>
      <c r="AR91" s="146">
        <v>77</v>
      </c>
      <c r="AS91" s="147" t="s">
        <v>23</v>
      </c>
      <c r="AT91" s="147">
        <v>700</v>
      </c>
      <c r="AU91" s="147">
        <v>1739</v>
      </c>
      <c r="AV91" s="148">
        <v>0.5531</v>
      </c>
      <c r="AW91" s="149">
        <v>0.7318021008403361</v>
      </c>
      <c r="AX91" s="38"/>
      <c r="AY91" s="277">
        <v>77</v>
      </c>
      <c r="AZ91" s="278" t="s">
        <v>2</v>
      </c>
      <c r="BA91" s="278">
        <v>700</v>
      </c>
      <c r="BB91" s="278">
        <v>1103</v>
      </c>
      <c r="BC91" s="279">
        <v>0.6231</v>
      </c>
      <c r="BD91" s="280">
        <v>0.6951</v>
      </c>
    </row>
    <row r="92" spans="2:56" ht="16.5" thickBot="1">
      <c r="B92" s="114">
        <v>70</v>
      </c>
      <c r="C92" s="115" t="s">
        <v>82</v>
      </c>
      <c r="D92" s="115">
        <v>400</v>
      </c>
      <c r="E92" s="115">
        <v>832</v>
      </c>
      <c r="F92" s="116">
        <v>0.6774</v>
      </c>
      <c r="G92" s="117">
        <v>0.8045227848101266</v>
      </c>
      <c r="I92" s="122">
        <v>67</v>
      </c>
      <c r="J92" s="123" t="s">
        <v>86</v>
      </c>
      <c r="K92" s="123">
        <v>1800</v>
      </c>
      <c r="L92" s="123">
        <v>125</v>
      </c>
      <c r="M92" s="124">
        <v>0.95</v>
      </c>
      <c r="N92" s="125">
        <v>0.7888888888888889</v>
      </c>
      <c r="P92" s="138">
        <v>69</v>
      </c>
      <c r="Q92" s="391" t="s">
        <v>19</v>
      </c>
      <c r="R92" s="391">
        <v>1500</v>
      </c>
      <c r="S92" s="391">
        <v>1535</v>
      </c>
      <c r="T92" s="392">
        <v>0.6383</v>
      </c>
      <c r="U92" s="393">
        <v>0.7728223163841808</v>
      </c>
      <c r="W92" s="126">
        <v>74</v>
      </c>
      <c r="X92" s="310" t="s">
        <v>124</v>
      </c>
      <c r="Y92" s="310">
        <v>400</v>
      </c>
      <c r="Z92" s="310">
        <v>217</v>
      </c>
      <c r="AA92" s="311">
        <v>0.8254</v>
      </c>
      <c r="AB92" s="312">
        <v>0.7825496932515337</v>
      </c>
      <c r="AC92" s="248"/>
      <c r="AD92" s="126">
        <v>73</v>
      </c>
      <c r="AE92" s="127" t="s">
        <v>86</v>
      </c>
      <c r="AF92" s="127">
        <v>1800</v>
      </c>
      <c r="AG92" s="127">
        <v>67</v>
      </c>
      <c r="AH92" s="128">
        <v>0.9</v>
      </c>
      <c r="AI92" s="129">
        <v>0.7515620915032679</v>
      </c>
      <c r="AJ92" s="248"/>
      <c r="AK92" s="138">
        <v>76</v>
      </c>
      <c r="AL92" s="361" t="s">
        <v>194</v>
      </c>
      <c r="AM92" s="139">
        <v>1500</v>
      </c>
      <c r="AN92" s="139">
        <v>1877</v>
      </c>
      <c r="AO92" s="140">
        <v>0.6107</v>
      </c>
      <c r="AP92" s="141">
        <v>0.7456561224489796</v>
      </c>
      <c r="AQ92" s="248"/>
      <c r="AR92" s="146">
        <v>78</v>
      </c>
      <c r="AS92" s="147" t="s">
        <v>127</v>
      </c>
      <c r="AT92" s="147">
        <v>700</v>
      </c>
      <c r="AU92" s="147">
        <v>1323</v>
      </c>
      <c r="AV92" s="148">
        <v>0.5708</v>
      </c>
      <c r="AW92" s="149">
        <v>0.7169406976744186</v>
      </c>
      <c r="AX92" s="38"/>
      <c r="AY92" s="277">
        <v>78</v>
      </c>
      <c r="AZ92" s="278" t="s">
        <v>27</v>
      </c>
      <c r="BA92" s="278">
        <v>400</v>
      </c>
      <c r="BB92" s="278">
        <v>327</v>
      </c>
      <c r="BC92" s="279">
        <v>0.4488</v>
      </c>
      <c r="BD92" s="280">
        <v>0.6799</v>
      </c>
    </row>
    <row r="93" spans="2:56" ht="15.75">
      <c r="B93" s="122">
        <v>71</v>
      </c>
      <c r="C93" s="123" t="s">
        <v>32</v>
      </c>
      <c r="D93" s="123">
        <v>1500</v>
      </c>
      <c r="E93" s="123">
        <v>2553</v>
      </c>
      <c r="F93" s="124">
        <v>0.6587</v>
      </c>
      <c r="G93" s="125">
        <v>0.7950349315068492</v>
      </c>
      <c r="I93" s="126">
        <v>68</v>
      </c>
      <c r="J93" s="127" t="s">
        <v>85</v>
      </c>
      <c r="K93" s="127">
        <v>1500</v>
      </c>
      <c r="L93" s="127">
        <v>4678</v>
      </c>
      <c r="M93" s="128">
        <v>0.6024</v>
      </c>
      <c r="N93" s="129">
        <v>0.7655895840378762</v>
      </c>
      <c r="P93" s="138">
        <v>70</v>
      </c>
      <c r="Q93" s="391" t="s">
        <v>86</v>
      </c>
      <c r="R93" s="391">
        <v>1800</v>
      </c>
      <c r="S93" s="391">
        <v>100</v>
      </c>
      <c r="T93" s="392">
        <v>0.9038</v>
      </c>
      <c r="U93" s="393">
        <v>0.7582492063492063</v>
      </c>
      <c r="W93" s="126">
        <v>75</v>
      </c>
      <c r="X93" s="310" t="s">
        <v>86</v>
      </c>
      <c r="Y93" s="310">
        <v>1800</v>
      </c>
      <c r="Z93" s="310">
        <v>58</v>
      </c>
      <c r="AA93" s="311">
        <v>0.9595</v>
      </c>
      <c r="AB93" s="312">
        <v>0.7728611111111111</v>
      </c>
      <c r="AC93" s="248"/>
      <c r="AD93" s="126">
        <v>74</v>
      </c>
      <c r="AE93" s="127" t="s">
        <v>83</v>
      </c>
      <c r="AF93" s="127">
        <v>400</v>
      </c>
      <c r="AG93" s="127">
        <v>752</v>
      </c>
      <c r="AH93" s="128">
        <v>0.5753</v>
      </c>
      <c r="AI93" s="129">
        <v>0.7489158227848101</v>
      </c>
      <c r="AJ93" s="248"/>
      <c r="AK93" s="138">
        <v>77</v>
      </c>
      <c r="AL93" s="139" t="s">
        <v>115</v>
      </c>
      <c r="AM93" s="139">
        <v>400</v>
      </c>
      <c r="AN93" s="139">
        <v>604</v>
      </c>
      <c r="AO93" s="140">
        <v>0.6494</v>
      </c>
      <c r="AP93" s="141">
        <v>0.744092523364486</v>
      </c>
      <c r="AQ93" s="248"/>
      <c r="AR93" s="146">
        <v>79</v>
      </c>
      <c r="AS93" s="147" t="s">
        <v>194</v>
      </c>
      <c r="AT93" s="147">
        <v>1500</v>
      </c>
      <c r="AU93" s="147">
        <v>1865</v>
      </c>
      <c r="AV93" s="148">
        <v>0.5068</v>
      </c>
      <c r="AW93" s="149">
        <v>0.703597628458498</v>
      </c>
      <c r="AX93" s="38"/>
      <c r="AY93" s="277">
        <v>79</v>
      </c>
      <c r="AZ93" s="278" t="s">
        <v>83</v>
      </c>
      <c r="BA93" s="278">
        <v>400</v>
      </c>
      <c r="BB93" s="278">
        <v>629</v>
      </c>
      <c r="BC93" s="279">
        <v>0.3135</v>
      </c>
      <c r="BD93" s="280">
        <v>0.6379</v>
      </c>
    </row>
    <row r="94" spans="2:56" ht="15.75">
      <c r="B94" s="126">
        <v>72</v>
      </c>
      <c r="C94" s="127" t="s">
        <v>41</v>
      </c>
      <c r="D94" s="127">
        <v>700</v>
      </c>
      <c r="E94" s="127">
        <v>1803</v>
      </c>
      <c r="F94" s="128">
        <v>0.627</v>
      </c>
      <c r="G94" s="129">
        <v>0.7868590733590733</v>
      </c>
      <c r="I94" s="126">
        <v>69</v>
      </c>
      <c r="J94" s="127" t="s">
        <v>32</v>
      </c>
      <c r="K94" s="127">
        <v>1500</v>
      </c>
      <c r="L94" s="127">
        <v>3282</v>
      </c>
      <c r="M94" s="128">
        <v>0.5565</v>
      </c>
      <c r="N94" s="129">
        <v>0.7372562111801242</v>
      </c>
      <c r="P94" s="138">
        <v>71</v>
      </c>
      <c r="Q94" s="391" t="s">
        <v>20</v>
      </c>
      <c r="R94" s="391">
        <v>700</v>
      </c>
      <c r="S94" s="391">
        <v>5468</v>
      </c>
      <c r="T94" s="392">
        <v>0.5283</v>
      </c>
      <c r="U94" s="393">
        <v>0.7172595211887727</v>
      </c>
      <c r="W94" s="126">
        <v>76</v>
      </c>
      <c r="X94" s="310" t="s">
        <v>127</v>
      </c>
      <c r="Y94" s="310">
        <v>700</v>
      </c>
      <c r="Z94" s="310">
        <v>1393</v>
      </c>
      <c r="AA94" s="311">
        <v>0.6157</v>
      </c>
      <c r="AB94" s="312">
        <v>0.7665936332767402</v>
      </c>
      <c r="AC94" s="248"/>
      <c r="AD94" s="126">
        <v>75</v>
      </c>
      <c r="AE94" s="127" t="s">
        <v>41</v>
      </c>
      <c r="AF94" s="127">
        <v>700</v>
      </c>
      <c r="AG94" s="127">
        <v>1958</v>
      </c>
      <c r="AH94" s="128">
        <v>0.5131</v>
      </c>
      <c r="AI94" s="129">
        <v>0.7058777310924369</v>
      </c>
      <c r="AJ94" s="248"/>
      <c r="AK94" s="138">
        <v>78</v>
      </c>
      <c r="AL94" s="139" t="s">
        <v>123</v>
      </c>
      <c r="AM94" s="139">
        <v>400</v>
      </c>
      <c r="AN94" s="139">
        <v>286</v>
      </c>
      <c r="AO94" s="140">
        <v>0.6412</v>
      </c>
      <c r="AP94" s="141">
        <v>0.7431454545454546</v>
      </c>
      <c r="AQ94" s="248"/>
      <c r="AR94" s="146">
        <v>80</v>
      </c>
      <c r="AS94" s="147" t="s">
        <v>2</v>
      </c>
      <c r="AT94" s="147">
        <v>700</v>
      </c>
      <c r="AU94" s="147">
        <v>1714</v>
      </c>
      <c r="AV94" s="148">
        <v>0.4954</v>
      </c>
      <c r="AW94" s="149">
        <v>0.6844924528301887</v>
      </c>
      <c r="AX94" s="38"/>
      <c r="AY94" s="277">
        <v>80</v>
      </c>
      <c r="AZ94" s="278" t="s">
        <v>20</v>
      </c>
      <c r="BA94" s="278">
        <v>700</v>
      </c>
      <c r="BB94" s="278">
        <v>2670</v>
      </c>
      <c r="BC94" s="279">
        <v>0.4255</v>
      </c>
      <c r="BD94" s="280">
        <v>0.6106</v>
      </c>
    </row>
    <row r="95" spans="2:56" ht="16.5" thickBot="1">
      <c r="B95" s="126">
        <v>73</v>
      </c>
      <c r="C95" s="127" t="s">
        <v>19</v>
      </c>
      <c r="D95" s="127">
        <v>1500</v>
      </c>
      <c r="E95" s="127">
        <v>1043</v>
      </c>
      <c r="F95" s="128">
        <v>0.7349</v>
      </c>
      <c r="G95" s="129">
        <v>0.7858715053763441</v>
      </c>
      <c r="I95" s="126">
        <v>70</v>
      </c>
      <c r="J95" s="127" t="s">
        <v>84</v>
      </c>
      <c r="K95" s="127">
        <v>400</v>
      </c>
      <c r="L95" s="127">
        <v>441</v>
      </c>
      <c r="M95" s="128">
        <v>0.5047</v>
      </c>
      <c r="N95" s="129">
        <v>0.6996670731707317</v>
      </c>
      <c r="P95" s="138">
        <v>72</v>
      </c>
      <c r="Q95" s="545" t="s">
        <v>190</v>
      </c>
      <c r="R95" s="391">
        <v>700</v>
      </c>
      <c r="S95" s="391">
        <v>1738</v>
      </c>
      <c r="T95" s="392">
        <v>0.5974</v>
      </c>
      <c r="U95" s="393">
        <v>0.7160996175908223</v>
      </c>
      <c r="W95" s="126">
        <v>77</v>
      </c>
      <c r="X95" s="310" t="s">
        <v>41</v>
      </c>
      <c r="Y95" s="310">
        <v>700</v>
      </c>
      <c r="Z95" s="310">
        <v>1715</v>
      </c>
      <c r="AA95" s="311">
        <v>0.6257</v>
      </c>
      <c r="AB95" s="312">
        <v>0.7649508403361345</v>
      </c>
      <c r="AC95" s="248"/>
      <c r="AD95" s="126">
        <v>76</v>
      </c>
      <c r="AE95" s="127" t="s">
        <v>85</v>
      </c>
      <c r="AF95" s="127">
        <v>1500</v>
      </c>
      <c r="AG95" s="127">
        <v>5255</v>
      </c>
      <c r="AH95" s="128">
        <v>0.5083</v>
      </c>
      <c r="AI95" s="129">
        <v>0.6945924276800908</v>
      </c>
      <c r="AJ95" s="248"/>
      <c r="AK95" s="138">
        <v>79</v>
      </c>
      <c r="AL95" s="139" t="s">
        <v>53</v>
      </c>
      <c r="AM95" s="139">
        <v>700</v>
      </c>
      <c r="AN95" s="139">
        <v>844</v>
      </c>
      <c r="AO95" s="140">
        <v>0.4752</v>
      </c>
      <c r="AP95" s="141">
        <v>0.6507416837782342</v>
      </c>
      <c r="AQ95" s="248"/>
      <c r="AR95" s="146">
        <v>81</v>
      </c>
      <c r="AS95" s="147" t="s">
        <v>20</v>
      </c>
      <c r="AT95" s="147">
        <v>700</v>
      </c>
      <c r="AU95" s="147">
        <v>3505</v>
      </c>
      <c r="AV95" s="148">
        <v>0.4487</v>
      </c>
      <c r="AW95" s="149">
        <v>0.6728819516407599</v>
      </c>
      <c r="AX95" s="38"/>
      <c r="AY95" s="281">
        <v>81</v>
      </c>
      <c r="AZ95" s="282" t="s">
        <v>194</v>
      </c>
      <c r="BA95" s="282">
        <v>1500</v>
      </c>
      <c r="BB95" s="282">
        <v>1342</v>
      </c>
      <c r="BC95" s="283">
        <v>0.3937</v>
      </c>
      <c r="BD95" s="284">
        <v>0.6011</v>
      </c>
    </row>
    <row r="96" spans="2:56" ht="15.75">
      <c r="B96" s="126">
        <v>74</v>
      </c>
      <c r="C96" s="127" t="s">
        <v>86</v>
      </c>
      <c r="D96" s="127">
        <v>1800</v>
      </c>
      <c r="E96" s="127">
        <v>245</v>
      </c>
      <c r="F96" s="128">
        <v>0.8962</v>
      </c>
      <c r="G96" s="129">
        <v>0.7753222222222222</v>
      </c>
      <c r="I96" s="126">
        <v>71</v>
      </c>
      <c r="J96" s="127" t="s">
        <v>20</v>
      </c>
      <c r="K96" s="127">
        <v>700</v>
      </c>
      <c r="L96" s="127">
        <v>4141</v>
      </c>
      <c r="M96" s="128">
        <v>0.457</v>
      </c>
      <c r="N96" s="129">
        <v>0.679810861423221</v>
      </c>
      <c r="P96" s="138">
        <v>73</v>
      </c>
      <c r="Q96" s="391" t="s">
        <v>41</v>
      </c>
      <c r="R96" s="391">
        <v>700</v>
      </c>
      <c r="S96" s="391">
        <v>1874</v>
      </c>
      <c r="T96" s="392">
        <v>0.5887</v>
      </c>
      <c r="U96" s="393">
        <v>0.7137229003359462</v>
      </c>
      <c r="W96" s="126">
        <v>78</v>
      </c>
      <c r="X96" s="310" t="s">
        <v>19</v>
      </c>
      <c r="Y96" s="310">
        <v>1500</v>
      </c>
      <c r="Z96" s="310">
        <v>1015</v>
      </c>
      <c r="AA96" s="311">
        <v>0.6293</v>
      </c>
      <c r="AB96" s="312">
        <v>0.7118015151515151</v>
      </c>
      <c r="AC96" s="248"/>
      <c r="AD96" s="126">
        <v>77</v>
      </c>
      <c r="AE96" s="127" t="s">
        <v>20</v>
      </c>
      <c r="AF96" s="127">
        <v>700</v>
      </c>
      <c r="AG96" s="127">
        <v>4558</v>
      </c>
      <c r="AH96" s="128">
        <v>0.492</v>
      </c>
      <c r="AI96" s="129">
        <v>0.6476918967052538</v>
      </c>
      <c r="AJ96" s="248"/>
      <c r="AK96" s="138">
        <v>80</v>
      </c>
      <c r="AL96" s="139" t="s">
        <v>20</v>
      </c>
      <c r="AM96" s="139">
        <v>700</v>
      </c>
      <c r="AN96" s="139">
        <v>3414</v>
      </c>
      <c r="AO96" s="140">
        <v>0.4723</v>
      </c>
      <c r="AP96" s="141">
        <v>0.6461828947368421</v>
      </c>
      <c r="AQ96" s="248"/>
      <c r="AR96" s="146">
        <v>82</v>
      </c>
      <c r="AS96" s="147" t="s">
        <v>79</v>
      </c>
      <c r="AT96" s="147">
        <v>700</v>
      </c>
      <c r="AU96" s="147">
        <v>1327</v>
      </c>
      <c r="AV96" s="148">
        <v>0.4428</v>
      </c>
      <c r="AW96" s="149">
        <v>0.6501719298245614</v>
      </c>
      <c r="AX96" s="38"/>
      <c r="AY96" s="286">
        <v>82</v>
      </c>
      <c r="AZ96" s="287" t="s">
        <v>85</v>
      </c>
      <c r="BA96" s="287">
        <v>1500</v>
      </c>
      <c r="BB96" s="287">
        <v>4047</v>
      </c>
      <c r="BC96" s="288">
        <v>0.3696</v>
      </c>
      <c r="BD96" s="289">
        <v>0.5977</v>
      </c>
    </row>
    <row r="97" spans="2:56" ht="16.5" thickBot="1">
      <c r="B97" s="126">
        <v>75</v>
      </c>
      <c r="C97" s="127" t="s">
        <v>79</v>
      </c>
      <c r="D97" s="127">
        <v>700</v>
      </c>
      <c r="E97" s="127">
        <v>1025</v>
      </c>
      <c r="F97" s="128">
        <v>0.5521</v>
      </c>
      <c r="G97" s="129">
        <v>0.7229798245614035</v>
      </c>
      <c r="I97" s="126">
        <v>72</v>
      </c>
      <c r="J97" s="127" t="s">
        <v>19</v>
      </c>
      <c r="K97" s="127">
        <v>1500</v>
      </c>
      <c r="L97" s="127">
        <v>1080</v>
      </c>
      <c r="M97" s="128">
        <v>0.5101</v>
      </c>
      <c r="N97" s="129">
        <v>0.6673729813664596</v>
      </c>
      <c r="P97" s="142">
        <v>74</v>
      </c>
      <c r="Q97" s="394" t="s">
        <v>197</v>
      </c>
      <c r="R97" s="394">
        <v>1500</v>
      </c>
      <c r="S97" s="394">
        <v>2046</v>
      </c>
      <c r="T97" s="395">
        <v>0.4718</v>
      </c>
      <c r="U97" s="396">
        <v>0.6588357798165138</v>
      </c>
      <c r="W97" s="126">
        <v>79</v>
      </c>
      <c r="X97" s="310" t="s">
        <v>20</v>
      </c>
      <c r="Y97" s="310">
        <v>700</v>
      </c>
      <c r="Z97" s="310">
        <v>4207</v>
      </c>
      <c r="AA97" s="311">
        <v>0.5075</v>
      </c>
      <c r="AB97" s="312">
        <v>0.7085834018922255</v>
      </c>
      <c r="AC97" s="248"/>
      <c r="AD97" s="130">
        <v>78</v>
      </c>
      <c r="AE97" s="131" t="s">
        <v>19</v>
      </c>
      <c r="AF97" s="131">
        <v>1500</v>
      </c>
      <c r="AG97" s="131">
        <v>1310</v>
      </c>
      <c r="AH97" s="132">
        <v>0.4404</v>
      </c>
      <c r="AI97" s="133">
        <v>0.620239800995025</v>
      </c>
      <c r="AJ97" s="248"/>
      <c r="AK97" s="138">
        <v>81</v>
      </c>
      <c r="AL97" s="139" t="s">
        <v>79</v>
      </c>
      <c r="AM97" s="139">
        <v>700</v>
      </c>
      <c r="AN97" s="139">
        <v>1085</v>
      </c>
      <c r="AO97" s="140">
        <v>0.4516</v>
      </c>
      <c r="AP97" s="141">
        <v>0.6389034482758621</v>
      </c>
      <c r="AQ97" s="248"/>
      <c r="AR97" s="146">
        <v>83</v>
      </c>
      <c r="AS97" s="147" t="s">
        <v>85</v>
      </c>
      <c r="AT97" s="147">
        <v>1500</v>
      </c>
      <c r="AU97" s="147">
        <v>5017</v>
      </c>
      <c r="AV97" s="148">
        <v>0.4149</v>
      </c>
      <c r="AW97" s="149">
        <v>0.6136309250920999</v>
      </c>
      <c r="AX97" s="38"/>
      <c r="AY97" s="290">
        <v>83</v>
      </c>
      <c r="AZ97" s="291" t="s">
        <v>19</v>
      </c>
      <c r="BA97" s="291">
        <v>1500</v>
      </c>
      <c r="BB97" s="291">
        <v>748</v>
      </c>
      <c r="BC97" s="292">
        <v>0.2702</v>
      </c>
      <c r="BD97" s="293">
        <v>0.4984</v>
      </c>
    </row>
    <row r="98" spans="2:56" ht="16.5" thickBot="1">
      <c r="B98" s="126">
        <v>76</v>
      </c>
      <c r="C98" s="127" t="s">
        <v>20</v>
      </c>
      <c r="D98" s="127">
        <v>700</v>
      </c>
      <c r="E98" s="127">
        <v>4221</v>
      </c>
      <c r="F98" s="128">
        <v>0.535</v>
      </c>
      <c r="G98" s="129">
        <v>0.6925879249706917</v>
      </c>
      <c r="I98" s="130">
        <v>73</v>
      </c>
      <c r="J98" s="131" t="s">
        <v>127</v>
      </c>
      <c r="K98" s="131">
        <v>700</v>
      </c>
      <c r="L98" s="131">
        <v>1216</v>
      </c>
      <c r="M98" s="132">
        <v>0.3783</v>
      </c>
      <c r="N98" s="133">
        <v>0.6046082763337893</v>
      </c>
      <c r="P98" s="377">
        <v>75</v>
      </c>
      <c r="Q98" s="374" t="s">
        <v>79</v>
      </c>
      <c r="R98" s="374">
        <v>700</v>
      </c>
      <c r="S98" s="374">
        <v>726</v>
      </c>
      <c r="T98" s="376">
        <v>0.3964</v>
      </c>
      <c r="U98" s="375">
        <v>0.594268796068796</v>
      </c>
      <c r="W98" s="130">
        <v>80</v>
      </c>
      <c r="X98" s="313" t="s">
        <v>194</v>
      </c>
      <c r="Y98" s="313">
        <v>1500</v>
      </c>
      <c r="Z98" s="313">
        <v>2390</v>
      </c>
      <c r="AA98" s="314">
        <v>0.5157</v>
      </c>
      <c r="AB98" s="315">
        <v>0.6777191255205235</v>
      </c>
      <c r="AC98" s="248"/>
      <c r="AD98" s="160">
        <v>79</v>
      </c>
      <c r="AE98" s="161" t="s">
        <v>127</v>
      </c>
      <c r="AF98" s="161">
        <v>700</v>
      </c>
      <c r="AG98" s="161">
        <v>1380</v>
      </c>
      <c r="AH98" s="162">
        <v>0.4173</v>
      </c>
      <c r="AI98" s="163">
        <v>0.5895966019417476</v>
      </c>
      <c r="AJ98" s="248"/>
      <c r="AK98" s="138">
        <v>82</v>
      </c>
      <c r="AL98" s="139" t="s">
        <v>85</v>
      </c>
      <c r="AM98" s="139">
        <v>1500</v>
      </c>
      <c r="AN98" s="139">
        <v>4224</v>
      </c>
      <c r="AO98" s="140">
        <v>0.4639</v>
      </c>
      <c r="AP98" s="141">
        <v>0.617730453913849</v>
      </c>
      <c r="AQ98" s="248"/>
      <c r="AR98" s="150">
        <v>84</v>
      </c>
      <c r="AS98" s="151" t="s">
        <v>19</v>
      </c>
      <c r="AT98" s="151">
        <v>1500</v>
      </c>
      <c r="AU98" s="151">
        <v>1443</v>
      </c>
      <c r="AV98" s="152">
        <v>0.325</v>
      </c>
      <c r="AW98" s="153">
        <v>0.5376493261455525</v>
      </c>
      <c r="AX98" s="38"/>
      <c r="AY98" s="290">
        <v>84</v>
      </c>
      <c r="AZ98" s="291" t="s">
        <v>129</v>
      </c>
      <c r="BA98" s="291">
        <v>1500</v>
      </c>
      <c r="BB98" s="291">
        <v>495</v>
      </c>
      <c r="BC98" s="292">
        <v>0.1667</v>
      </c>
      <c r="BD98" s="293">
        <v>0.2608</v>
      </c>
    </row>
    <row r="99" spans="2:56" ht="16.5" thickBot="1">
      <c r="B99" s="130">
        <v>77</v>
      </c>
      <c r="C99" s="131" t="s">
        <v>85</v>
      </c>
      <c r="D99" s="131">
        <v>1500</v>
      </c>
      <c r="E99" s="131">
        <v>3058</v>
      </c>
      <c r="F99" s="132">
        <v>0.5167</v>
      </c>
      <c r="G99" s="133">
        <v>0.6913242388758782</v>
      </c>
      <c r="I99" s="261">
        <v>74</v>
      </c>
      <c r="J99" s="409" t="s">
        <v>79</v>
      </c>
      <c r="K99" s="409">
        <v>700</v>
      </c>
      <c r="L99" s="409">
        <v>1051</v>
      </c>
      <c r="M99" s="410">
        <v>0.3512</v>
      </c>
      <c r="N99" s="411">
        <v>0.584351793400287</v>
      </c>
      <c r="P99" s="363">
        <v>76</v>
      </c>
      <c r="Q99" s="372" t="s">
        <v>127</v>
      </c>
      <c r="R99" s="372">
        <v>700</v>
      </c>
      <c r="S99" s="372">
        <v>1740</v>
      </c>
      <c r="T99" s="371">
        <v>0.285</v>
      </c>
      <c r="U99" s="370">
        <v>0.5063857142857142</v>
      </c>
      <c r="W99" s="261">
        <v>81</v>
      </c>
      <c r="X99" s="316" t="s">
        <v>79</v>
      </c>
      <c r="Y99" s="316">
        <v>700</v>
      </c>
      <c r="Z99" s="316">
        <v>858</v>
      </c>
      <c r="AA99" s="317">
        <v>0.3361</v>
      </c>
      <c r="AB99" s="318">
        <v>0.5129516100178891</v>
      </c>
      <c r="AC99" s="248"/>
      <c r="AD99" s="164">
        <v>80</v>
      </c>
      <c r="AE99" s="165" t="s">
        <v>79</v>
      </c>
      <c r="AF99" s="165">
        <v>700</v>
      </c>
      <c r="AG99" s="165">
        <v>1080</v>
      </c>
      <c r="AH99" s="166">
        <v>0.4297</v>
      </c>
      <c r="AI99" s="167">
        <v>0.5511357142857143</v>
      </c>
      <c r="AJ99" s="248"/>
      <c r="AK99" s="142">
        <v>83</v>
      </c>
      <c r="AL99" s="143" t="s">
        <v>19</v>
      </c>
      <c r="AM99" s="143">
        <v>1500</v>
      </c>
      <c r="AN99" s="143">
        <v>1340</v>
      </c>
      <c r="AO99" s="144">
        <v>0.4129</v>
      </c>
      <c r="AP99" s="145">
        <v>0.6020694563662374</v>
      </c>
      <c r="AQ99" s="248"/>
      <c r="AR99" s="260">
        <v>85</v>
      </c>
      <c r="AS99" s="154" t="s">
        <v>129</v>
      </c>
      <c r="AT99" s="154">
        <v>1500</v>
      </c>
      <c r="AU99" s="154">
        <v>576</v>
      </c>
      <c r="AV99" s="155">
        <v>0.2091</v>
      </c>
      <c r="AW99" s="285">
        <v>0.40370294117647065</v>
      </c>
      <c r="AX99" s="38"/>
      <c r="AY99" s="294">
        <v>85</v>
      </c>
      <c r="AZ99" s="295" t="s">
        <v>3</v>
      </c>
      <c r="BA99" s="295">
        <v>400</v>
      </c>
      <c r="BB99" s="295">
        <v>3</v>
      </c>
      <c r="BC99" s="296">
        <v>0.6188</v>
      </c>
      <c r="BD99" s="297">
        <v>0</v>
      </c>
    </row>
    <row r="100" spans="2:43" s="41" customFormat="1" ht="16.5" thickBot="1">
      <c r="B100" s="262">
        <v>78</v>
      </c>
      <c r="C100" s="413" t="s">
        <v>129</v>
      </c>
      <c r="D100" s="413">
        <v>1500</v>
      </c>
      <c r="E100" s="413">
        <v>565</v>
      </c>
      <c r="F100" s="414">
        <v>0.164</v>
      </c>
      <c r="G100" s="415">
        <v>0.22500250626566415</v>
      </c>
      <c r="I100" s="262">
        <v>75</v>
      </c>
      <c r="J100" s="413" t="s">
        <v>129</v>
      </c>
      <c r="K100" s="413">
        <v>1500</v>
      </c>
      <c r="L100" s="413">
        <v>612</v>
      </c>
      <c r="M100" s="414">
        <v>0.2404</v>
      </c>
      <c r="N100" s="415">
        <v>0.39050967741935483</v>
      </c>
      <c r="P100" s="369">
        <v>77</v>
      </c>
      <c r="Q100" s="368" t="s">
        <v>129</v>
      </c>
      <c r="R100" s="368">
        <v>1500</v>
      </c>
      <c r="S100" s="368">
        <v>380</v>
      </c>
      <c r="T100" s="367">
        <v>0.1034</v>
      </c>
      <c r="U100" s="366">
        <v>0.32785686274509807</v>
      </c>
      <c r="W100" s="262">
        <v>82</v>
      </c>
      <c r="X100" s="319" t="s">
        <v>129</v>
      </c>
      <c r="Y100" s="319">
        <v>1500</v>
      </c>
      <c r="Z100" s="319">
        <v>608</v>
      </c>
      <c r="AA100" s="320">
        <v>0.2356</v>
      </c>
      <c r="AB100" s="321">
        <v>0.25447011494252875</v>
      </c>
      <c r="AC100" s="248"/>
      <c r="AD100" s="168">
        <v>81</v>
      </c>
      <c r="AE100" s="169" t="s">
        <v>129</v>
      </c>
      <c r="AF100" s="169">
        <v>1500</v>
      </c>
      <c r="AG100" s="169">
        <v>723</v>
      </c>
      <c r="AH100" s="170">
        <v>0.1125</v>
      </c>
      <c r="AI100" s="171">
        <v>0.29396578947368424</v>
      </c>
      <c r="AJ100" s="248"/>
      <c r="AK100" s="156">
        <v>84</v>
      </c>
      <c r="AL100" s="157" t="s">
        <v>129</v>
      </c>
      <c r="AM100" s="157">
        <v>1500</v>
      </c>
      <c r="AN100" s="157">
        <v>854</v>
      </c>
      <c r="AO100" s="158">
        <v>0.1505</v>
      </c>
      <c r="AP100" s="159">
        <v>0.34263779342723005</v>
      </c>
      <c r="AQ100" s="248"/>
    </row>
    <row r="101" spans="17:43" s="41" customFormat="1" ht="15">
      <c r="Q101" s="40"/>
      <c r="R101" s="40"/>
      <c r="S101" s="40"/>
      <c r="T101" s="40"/>
      <c r="U101" s="40"/>
      <c r="W101" s="40"/>
      <c r="X101" s="40"/>
      <c r="Y101" s="40"/>
      <c r="Z101" s="40"/>
      <c r="AA101" s="40"/>
      <c r="AB101" s="40"/>
      <c r="AC101" s="258"/>
      <c r="AD101" s="258"/>
      <c r="AE101" s="258"/>
      <c r="AF101" s="258"/>
      <c r="AG101" s="258"/>
      <c r="AH101" s="258"/>
      <c r="AI101" s="258"/>
      <c r="AJ101" s="258"/>
      <c r="AK101" s="258"/>
      <c r="AL101" s="258"/>
      <c r="AM101" s="258"/>
      <c r="AN101" s="258"/>
      <c r="AO101" s="258"/>
      <c r="AP101" s="258"/>
      <c r="AQ101" s="258"/>
    </row>
    <row r="102" spans="17:43" s="41" customFormat="1" ht="15">
      <c r="Q102" s="40"/>
      <c r="R102" s="40"/>
      <c r="S102" s="40"/>
      <c r="T102" s="40"/>
      <c r="U102" s="40"/>
      <c r="W102" s="40"/>
      <c r="X102" s="40"/>
      <c r="Y102" s="40"/>
      <c r="Z102" s="40"/>
      <c r="AA102" s="40"/>
      <c r="AB102" s="40"/>
      <c r="AC102" s="258"/>
      <c r="AD102" s="258"/>
      <c r="AE102" s="258"/>
      <c r="AF102" s="258"/>
      <c r="AG102" s="258"/>
      <c r="AH102" s="258"/>
      <c r="AI102" s="258"/>
      <c r="AJ102" s="258"/>
      <c r="AK102" s="258"/>
      <c r="AL102" s="258"/>
      <c r="AM102" s="258"/>
      <c r="AN102" s="258"/>
      <c r="AO102" s="258"/>
      <c r="AP102" s="258"/>
      <c r="AQ102" s="258"/>
    </row>
    <row r="103" spans="17:43" s="41" customFormat="1" ht="15">
      <c r="Q103" s="40"/>
      <c r="R103" s="40"/>
      <c r="S103" s="40"/>
      <c r="T103" s="40"/>
      <c r="U103" s="40"/>
      <c r="W103" s="40"/>
      <c r="X103" s="40"/>
      <c r="Y103" s="40"/>
      <c r="Z103" s="40"/>
      <c r="AA103" s="40"/>
      <c r="AB103" s="40"/>
      <c r="AC103" s="258"/>
      <c r="AD103" s="258"/>
      <c r="AE103" s="258"/>
      <c r="AF103" s="258"/>
      <c r="AG103" s="258"/>
      <c r="AH103" s="258"/>
      <c r="AI103" s="258"/>
      <c r="AJ103" s="258"/>
      <c r="AK103" s="258"/>
      <c r="AL103" s="258"/>
      <c r="AM103" s="258"/>
      <c r="AN103" s="258"/>
      <c r="AO103" s="258"/>
      <c r="AP103" s="258"/>
      <c r="AQ103" s="258"/>
    </row>
    <row r="104" spans="17:43" s="41" customFormat="1" ht="15">
      <c r="Q104" s="40"/>
      <c r="R104" s="40"/>
      <c r="S104" s="40"/>
      <c r="T104" s="40"/>
      <c r="U104" s="40"/>
      <c r="W104" s="40"/>
      <c r="X104" s="40"/>
      <c r="Y104" s="40"/>
      <c r="Z104" s="40"/>
      <c r="AA104" s="40"/>
      <c r="AB104" s="40"/>
      <c r="AC104" s="258"/>
      <c r="AD104" s="258"/>
      <c r="AE104" s="258"/>
      <c r="AF104" s="258"/>
      <c r="AG104" s="258"/>
      <c r="AH104" s="258"/>
      <c r="AI104" s="258"/>
      <c r="AJ104" s="258"/>
      <c r="AK104" s="258"/>
      <c r="AL104" s="258"/>
      <c r="AM104" s="258"/>
      <c r="AN104" s="258"/>
      <c r="AO104" s="258"/>
      <c r="AP104" s="258"/>
      <c r="AQ104" s="258"/>
    </row>
    <row r="105" spans="17:43" s="41" customFormat="1" ht="15">
      <c r="Q105" s="40"/>
      <c r="R105" s="40"/>
      <c r="S105" s="40"/>
      <c r="T105" s="40"/>
      <c r="U105" s="40"/>
      <c r="W105" s="40"/>
      <c r="X105" s="40"/>
      <c r="Y105" s="40"/>
      <c r="Z105" s="40"/>
      <c r="AA105" s="40"/>
      <c r="AB105" s="40"/>
      <c r="AC105" s="258"/>
      <c r="AD105" s="258"/>
      <c r="AE105" s="258"/>
      <c r="AF105" s="258"/>
      <c r="AG105" s="258"/>
      <c r="AH105" s="258"/>
      <c r="AI105" s="258"/>
      <c r="AJ105" s="258"/>
      <c r="AK105" s="258"/>
      <c r="AL105" s="258"/>
      <c r="AM105" s="258"/>
      <c r="AN105" s="258"/>
      <c r="AO105" s="258"/>
      <c r="AP105" s="258"/>
      <c r="AQ105" s="258"/>
    </row>
    <row r="106" spans="17:43" s="41" customFormat="1" ht="15">
      <c r="Q106" s="40"/>
      <c r="R106" s="40"/>
      <c r="S106" s="40"/>
      <c r="T106" s="40"/>
      <c r="U106" s="40"/>
      <c r="W106" s="40"/>
      <c r="X106" s="40"/>
      <c r="Y106" s="40"/>
      <c r="Z106" s="40"/>
      <c r="AA106" s="40"/>
      <c r="AB106" s="40"/>
      <c r="AC106" s="258"/>
      <c r="AD106" s="258"/>
      <c r="AE106" s="258"/>
      <c r="AF106" s="258"/>
      <c r="AG106" s="258"/>
      <c r="AH106" s="258"/>
      <c r="AI106" s="258"/>
      <c r="AJ106" s="258"/>
      <c r="AK106" s="258"/>
      <c r="AL106" s="258"/>
      <c r="AM106" s="258"/>
      <c r="AN106" s="258"/>
      <c r="AO106" s="258"/>
      <c r="AP106" s="258"/>
      <c r="AQ106" s="258"/>
    </row>
    <row r="107" spans="17:43" s="41" customFormat="1" ht="15">
      <c r="Q107" s="40"/>
      <c r="R107" s="40"/>
      <c r="S107" s="40"/>
      <c r="T107" s="40"/>
      <c r="U107" s="40"/>
      <c r="W107" s="40"/>
      <c r="X107" s="40"/>
      <c r="Y107" s="40"/>
      <c r="Z107" s="40"/>
      <c r="AA107" s="40"/>
      <c r="AB107" s="40"/>
      <c r="AC107" s="258"/>
      <c r="AD107" s="258"/>
      <c r="AE107" s="258"/>
      <c r="AF107" s="258"/>
      <c r="AG107" s="258"/>
      <c r="AH107" s="258"/>
      <c r="AI107" s="258"/>
      <c r="AJ107" s="258"/>
      <c r="AK107" s="258"/>
      <c r="AL107" s="258"/>
      <c r="AM107" s="258"/>
      <c r="AN107" s="258"/>
      <c r="AO107" s="258"/>
      <c r="AP107" s="258"/>
      <c r="AQ107" s="258"/>
    </row>
    <row r="108" spans="17:43" s="41" customFormat="1" ht="15">
      <c r="Q108" s="40"/>
      <c r="R108" s="40"/>
      <c r="S108" s="40"/>
      <c r="T108" s="40"/>
      <c r="U108" s="40"/>
      <c r="W108" s="40"/>
      <c r="X108" s="40"/>
      <c r="Y108" s="40"/>
      <c r="Z108" s="40"/>
      <c r="AA108" s="40"/>
      <c r="AB108" s="40"/>
      <c r="AC108" s="258"/>
      <c r="AD108" s="258"/>
      <c r="AE108" s="258"/>
      <c r="AF108" s="258"/>
      <c r="AG108" s="258"/>
      <c r="AH108" s="258"/>
      <c r="AI108" s="258"/>
      <c r="AJ108" s="258"/>
      <c r="AK108" s="258"/>
      <c r="AL108" s="258"/>
      <c r="AM108" s="258"/>
      <c r="AN108" s="258"/>
      <c r="AO108" s="258"/>
      <c r="AP108" s="258"/>
      <c r="AQ108" s="258"/>
    </row>
    <row r="109" spans="17:43" s="41" customFormat="1" ht="15">
      <c r="Q109" s="40"/>
      <c r="R109" s="40"/>
      <c r="S109" s="40"/>
      <c r="T109" s="40"/>
      <c r="U109" s="40"/>
      <c r="W109" s="40"/>
      <c r="X109" s="40"/>
      <c r="Y109" s="40"/>
      <c r="Z109" s="40"/>
      <c r="AA109" s="40"/>
      <c r="AB109" s="40"/>
      <c r="AC109" s="258"/>
      <c r="AD109" s="258"/>
      <c r="AE109" s="258"/>
      <c r="AF109" s="258"/>
      <c r="AG109" s="258"/>
      <c r="AH109" s="258"/>
      <c r="AI109" s="258"/>
      <c r="AJ109" s="258"/>
      <c r="AK109" s="258"/>
      <c r="AL109" s="258"/>
      <c r="AM109" s="258"/>
      <c r="AN109" s="258"/>
      <c r="AO109" s="258"/>
      <c r="AP109" s="258"/>
      <c r="AQ109" s="258"/>
    </row>
    <row r="110" spans="17:43" s="41" customFormat="1" ht="15">
      <c r="Q110" s="40"/>
      <c r="R110" s="40"/>
      <c r="S110" s="40"/>
      <c r="T110" s="40"/>
      <c r="U110" s="40"/>
      <c r="W110" s="40"/>
      <c r="X110" s="40"/>
      <c r="Y110" s="40"/>
      <c r="Z110" s="40"/>
      <c r="AA110" s="40"/>
      <c r="AB110" s="40"/>
      <c r="AC110" s="258"/>
      <c r="AD110" s="258"/>
      <c r="AE110" s="258"/>
      <c r="AF110" s="258"/>
      <c r="AG110" s="258"/>
      <c r="AH110" s="258"/>
      <c r="AI110" s="258"/>
      <c r="AJ110" s="258"/>
      <c r="AK110" s="258"/>
      <c r="AL110" s="258"/>
      <c r="AM110" s="258"/>
      <c r="AN110" s="258"/>
      <c r="AO110" s="258"/>
      <c r="AP110" s="258"/>
      <c r="AQ110" s="258"/>
    </row>
    <row r="111" spans="17:43" s="41" customFormat="1" ht="15">
      <c r="Q111" s="40"/>
      <c r="R111" s="40"/>
      <c r="S111" s="40"/>
      <c r="T111" s="40"/>
      <c r="U111" s="40"/>
      <c r="W111" s="40"/>
      <c r="X111" s="40"/>
      <c r="Y111" s="40"/>
      <c r="Z111" s="40"/>
      <c r="AA111" s="40"/>
      <c r="AB111" s="40"/>
      <c r="AC111" s="258"/>
      <c r="AD111" s="258"/>
      <c r="AE111" s="258"/>
      <c r="AF111" s="258"/>
      <c r="AG111" s="258"/>
      <c r="AH111" s="258"/>
      <c r="AI111" s="258"/>
      <c r="AJ111" s="258"/>
      <c r="AK111" s="258"/>
      <c r="AL111" s="258"/>
      <c r="AM111" s="258"/>
      <c r="AN111" s="258"/>
      <c r="AO111" s="258"/>
      <c r="AP111" s="258"/>
      <c r="AQ111" s="258"/>
    </row>
    <row r="112" spans="17:43" s="41" customFormat="1" ht="15">
      <c r="Q112" s="40"/>
      <c r="R112" s="40"/>
      <c r="S112" s="40"/>
      <c r="T112" s="40"/>
      <c r="U112" s="40"/>
      <c r="W112" s="40"/>
      <c r="X112" s="40"/>
      <c r="Y112" s="40"/>
      <c r="Z112" s="40"/>
      <c r="AA112" s="40"/>
      <c r="AB112" s="40"/>
      <c r="AC112" s="258"/>
      <c r="AD112" s="258"/>
      <c r="AE112" s="258"/>
      <c r="AF112" s="258"/>
      <c r="AG112" s="258"/>
      <c r="AH112" s="258"/>
      <c r="AI112" s="258"/>
      <c r="AJ112" s="258"/>
      <c r="AK112" s="258"/>
      <c r="AL112" s="258"/>
      <c r="AM112" s="258"/>
      <c r="AN112" s="258"/>
      <c r="AO112" s="258"/>
      <c r="AP112" s="258"/>
      <c r="AQ112" s="258"/>
    </row>
    <row r="113" spans="17:43" s="41" customFormat="1" ht="15">
      <c r="Q113" s="40"/>
      <c r="R113" s="40"/>
      <c r="S113" s="40"/>
      <c r="T113" s="40"/>
      <c r="U113" s="40"/>
      <c r="W113" s="40"/>
      <c r="X113" s="40"/>
      <c r="Y113" s="40"/>
      <c r="Z113" s="40"/>
      <c r="AA113" s="40"/>
      <c r="AB113" s="40"/>
      <c r="AC113" s="258"/>
      <c r="AD113" s="258"/>
      <c r="AE113" s="258"/>
      <c r="AF113" s="258"/>
      <c r="AG113" s="258"/>
      <c r="AH113" s="258"/>
      <c r="AI113" s="258"/>
      <c r="AJ113" s="258"/>
      <c r="AK113" s="258"/>
      <c r="AL113" s="258"/>
      <c r="AM113" s="258"/>
      <c r="AN113" s="258"/>
      <c r="AO113" s="258"/>
      <c r="AP113" s="258"/>
      <c r="AQ113" s="258"/>
    </row>
    <row r="114" spans="17:43" s="41" customFormat="1" ht="15">
      <c r="Q114" s="40"/>
      <c r="R114" s="40"/>
      <c r="S114" s="40"/>
      <c r="T114" s="40"/>
      <c r="U114" s="40"/>
      <c r="W114" s="40"/>
      <c r="X114" s="40"/>
      <c r="Y114" s="40"/>
      <c r="Z114" s="40"/>
      <c r="AA114" s="40"/>
      <c r="AB114" s="40"/>
      <c r="AC114" s="258"/>
      <c r="AD114" s="258"/>
      <c r="AE114" s="258"/>
      <c r="AF114" s="258"/>
      <c r="AG114" s="258"/>
      <c r="AH114" s="258"/>
      <c r="AI114" s="258"/>
      <c r="AJ114" s="258"/>
      <c r="AK114" s="258"/>
      <c r="AL114" s="258"/>
      <c r="AM114" s="258"/>
      <c r="AN114" s="258"/>
      <c r="AO114" s="258"/>
      <c r="AP114" s="258"/>
      <c r="AQ114" s="258"/>
    </row>
    <row r="115" spans="17:43" s="41" customFormat="1" ht="15">
      <c r="Q115" s="40"/>
      <c r="R115" s="40"/>
      <c r="S115" s="40"/>
      <c r="T115" s="40"/>
      <c r="U115" s="40"/>
      <c r="W115" s="40"/>
      <c r="X115" s="40"/>
      <c r="Y115" s="40"/>
      <c r="Z115" s="40"/>
      <c r="AA115" s="40"/>
      <c r="AB115" s="40"/>
      <c r="AC115" s="258"/>
      <c r="AD115" s="258"/>
      <c r="AE115" s="258"/>
      <c r="AF115" s="258"/>
      <c r="AG115" s="258"/>
      <c r="AH115" s="258"/>
      <c r="AI115" s="258"/>
      <c r="AJ115" s="258"/>
      <c r="AK115" s="258"/>
      <c r="AL115" s="258"/>
      <c r="AM115" s="258"/>
      <c r="AN115" s="258"/>
      <c r="AO115" s="258"/>
      <c r="AP115" s="258"/>
      <c r="AQ115" s="258"/>
    </row>
    <row r="116" spans="17:43" s="41" customFormat="1" ht="15">
      <c r="Q116" s="40"/>
      <c r="R116" s="40"/>
      <c r="S116" s="40"/>
      <c r="T116" s="40"/>
      <c r="U116" s="40"/>
      <c r="W116" s="40"/>
      <c r="X116" s="40"/>
      <c r="Y116" s="40"/>
      <c r="Z116" s="40"/>
      <c r="AA116" s="40"/>
      <c r="AB116" s="40"/>
      <c r="AC116" s="258"/>
      <c r="AD116" s="258"/>
      <c r="AE116" s="258"/>
      <c r="AF116" s="258"/>
      <c r="AG116" s="258"/>
      <c r="AH116" s="258"/>
      <c r="AI116" s="258"/>
      <c r="AJ116" s="258"/>
      <c r="AK116" s="258"/>
      <c r="AL116" s="258"/>
      <c r="AM116" s="258"/>
      <c r="AN116" s="258"/>
      <c r="AO116" s="258"/>
      <c r="AP116" s="258"/>
      <c r="AQ116" s="258"/>
    </row>
    <row r="117" spans="17:43" s="41" customFormat="1" ht="15">
      <c r="Q117" s="40"/>
      <c r="R117" s="40"/>
      <c r="S117" s="40"/>
      <c r="T117" s="40"/>
      <c r="U117" s="40"/>
      <c r="W117" s="40"/>
      <c r="X117" s="40"/>
      <c r="Y117" s="40"/>
      <c r="Z117" s="40"/>
      <c r="AA117" s="40"/>
      <c r="AB117" s="40"/>
      <c r="AC117" s="258"/>
      <c r="AD117" s="258"/>
      <c r="AE117" s="258"/>
      <c r="AF117" s="258"/>
      <c r="AG117" s="258"/>
      <c r="AH117" s="258"/>
      <c r="AI117" s="258"/>
      <c r="AJ117" s="258"/>
      <c r="AK117" s="258"/>
      <c r="AL117" s="258"/>
      <c r="AM117" s="258"/>
      <c r="AN117" s="258"/>
      <c r="AO117" s="258"/>
      <c r="AP117" s="258"/>
      <c r="AQ117" s="258"/>
    </row>
    <row r="118" spans="17:43" s="41" customFormat="1" ht="15">
      <c r="Q118" s="40"/>
      <c r="R118" s="40"/>
      <c r="S118" s="40"/>
      <c r="T118" s="40"/>
      <c r="U118" s="40"/>
      <c r="W118" s="40"/>
      <c r="X118" s="40"/>
      <c r="Y118" s="40"/>
      <c r="Z118" s="40"/>
      <c r="AA118" s="40"/>
      <c r="AB118" s="40"/>
      <c r="AC118" s="258"/>
      <c r="AD118" s="258"/>
      <c r="AE118" s="258"/>
      <c r="AF118" s="258"/>
      <c r="AG118" s="258"/>
      <c r="AH118" s="258"/>
      <c r="AI118" s="258"/>
      <c r="AJ118" s="258"/>
      <c r="AK118" s="258"/>
      <c r="AL118" s="258"/>
      <c r="AM118" s="258"/>
      <c r="AN118" s="258"/>
      <c r="AO118" s="258"/>
      <c r="AP118" s="258"/>
      <c r="AQ118" s="258"/>
    </row>
    <row r="119" spans="17:43" s="41" customFormat="1" ht="15">
      <c r="Q119" s="40"/>
      <c r="R119" s="40"/>
      <c r="S119" s="40"/>
      <c r="T119" s="40"/>
      <c r="U119" s="40"/>
      <c r="W119" s="40"/>
      <c r="X119" s="40"/>
      <c r="Y119" s="40"/>
      <c r="Z119" s="40"/>
      <c r="AA119" s="40"/>
      <c r="AB119" s="40"/>
      <c r="AC119" s="258"/>
      <c r="AD119" s="258"/>
      <c r="AE119" s="258"/>
      <c r="AF119" s="258"/>
      <c r="AG119" s="258"/>
      <c r="AH119" s="258"/>
      <c r="AI119" s="258"/>
      <c r="AJ119" s="258"/>
      <c r="AK119" s="258"/>
      <c r="AL119" s="258"/>
      <c r="AM119" s="258"/>
      <c r="AN119" s="258"/>
      <c r="AO119" s="258"/>
      <c r="AP119" s="258"/>
      <c r="AQ119" s="258"/>
    </row>
    <row r="120" spans="17:43" s="41" customFormat="1" ht="15">
      <c r="Q120" s="40"/>
      <c r="R120" s="40"/>
      <c r="S120" s="40"/>
      <c r="T120" s="40"/>
      <c r="U120" s="40"/>
      <c r="W120" s="40"/>
      <c r="X120" s="40"/>
      <c r="Y120" s="40"/>
      <c r="Z120" s="40"/>
      <c r="AA120" s="40"/>
      <c r="AB120" s="40"/>
      <c r="AC120" s="258"/>
      <c r="AD120" s="258"/>
      <c r="AE120" s="258"/>
      <c r="AF120" s="258"/>
      <c r="AG120" s="258"/>
      <c r="AH120" s="258"/>
      <c r="AI120" s="258"/>
      <c r="AJ120" s="258"/>
      <c r="AK120" s="258"/>
      <c r="AL120" s="258"/>
      <c r="AM120" s="258"/>
      <c r="AN120" s="258"/>
      <c r="AO120" s="258"/>
      <c r="AP120" s="258"/>
      <c r="AQ120" s="258"/>
    </row>
    <row r="121" spans="17:43" s="41" customFormat="1" ht="15">
      <c r="Q121" s="40"/>
      <c r="R121" s="40"/>
      <c r="S121" s="40"/>
      <c r="T121" s="40"/>
      <c r="U121" s="40"/>
      <c r="W121" s="40"/>
      <c r="X121" s="40"/>
      <c r="Y121" s="40"/>
      <c r="Z121" s="40"/>
      <c r="AA121" s="40"/>
      <c r="AB121" s="40"/>
      <c r="AC121" s="258"/>
      <c r="AD121" s="258"/>
      <c r="AE121" s="258"/>
      <c r="AF121" s="258"/>
      <c r="AG121" s="258"/>
      <c r="AH121" s="258"/>
      <c r="AI121" s="258"/>
      <c r="AJ121" s="258"/>
      <c r="AK121" s="258"/>
      <c r="AL121" s="258"/>
      <c r="AM121" s="258"/>
      <c r="AN121" s="258"/>
      <c r="AO121" s="258"/>
      <c r="AP121" s="258"/>
      <c r="AQ121" s="258"/>
    </row>
    <row r="122" spans="17:43" s="41" customFormat="1" ht="15">
      <c r="Q122" s="40"/>
      <c r="R122" s="40"/>
      <c r="S122" s="40"/>
      <c r="T122" s="40"/>
      <c r="U122" s="40"/>
      <c r="W122" s="40"/>
      <c r="X122" s="40"/>
      <c r="Y122" s="40"/>
      <c r="Z122" s="40"/>
      <c r="AA122" s="40"/>
      <c r="AB122" s="40"/>
      <c r="AC122" s="258"/>
      <c r="AD122" s="258"/>
      <c r="AE122" s="258"/>
      <c r="AF122" s="258"/>
      <c r="AG122" s="258"/>
      <c r="AH122" s="258"/>
      <c r="AI122" s="258"/>
      <c r="AJ122" s="258"/>
      <c r="AK122" s="258"/>
      <c r="AL122" s="258"/>
      <c r="AM122" s="258"/>
      <c r="AN122" s="258"/>
      <c r="AO122" s="258"/>
      <c r="AP122" s="258"/>
      <c r="AQ122" s="258"/>
    </row>
    <row r="123" spans="17:43" s="41" customFormat="1" ht="15">
      <c r="Q123" s="40"/>
      <c r="R123" s="40"/>
      <c r="S123" s="40"/>
      <c r="T123" s="40"/>
      <c r="U123" s="40"/>
      <c r="W123" s="40"/>
      <c r="X123" s="40"/>
      <c r="Y123" s="40"/>
      <c r="Z123" s="40"/>
      <c r="AA123" s="40"/>
      <c r="AB123" s="40"/>
      <c r="AC123" s="258"/>
      <c r="AD123" s="258"/>
      <c r="AE123" s="258"/>
      <c r="AF123" s="258"/>
      <c r="AG123" s="258"/>
      <c r="AH123" s="258"/>
      <c r="AI123" s="258"/>
      <c r="AJ123" s="258"/>
      <c r="AK123" s="258"/>
      <c r="AL123" s="258"/>
      <c r="AM123" s="258"/>
      <c r="AN123" s="258"/>
      <c r="AO123" s="258"/>
      <c r="AP123" s="258"/>
      <c r="AQ123" s="258"/>
    </row>
    <row r="124" spans="17:43" s="41" customFormat="1" ht="15">
      <c r="Q124" s="40"/>
      <c r="R124" s="40"/>
      <c r="S124" s="40"/>
      <c r="T124" s="40"/>
      <c r="U124" s="40"/>
      <c r="W124" s="40"/>
      <c r="X124" s="40"/>
      <c r="Y124" s="40"/>
      <c r="Z124" s="40"/>
      <c r="AA124" s="40"/>
      <c r="AB124" s="40"/>
      <c r="AC124" s="258"/>
      <c r="AD124" s="258"/>
      <c r="AE124" s="258"/>
      <c r="AF124" s="258"/>
      <c r="AG124" s="258"/>
      <c r="AH124" s="258"/>
      <c r="AI124" s="258"/>
      <c r="AJ124" s="258"/>
      <c r="AK124" s="258"/>
      <c r="AL124" s="258"/>
      <c r="AM124" s="258"/>
      <c r="AN124" s="258"/>
      <c r="AO124" s="258"/>
      <c r="AP124" s="258"/>
      <c r="AQ124" s="258"/>
    </row>
    <row r="125" spans="17:43" s="41" customFormat="1" ht="15">
      <c r="Q125" s="40"/>
      <c r="R125" s="40"/>
      <c r="S125" s="40"/>
      <c r="T125" s="40"/>
      <c r="U125" s="40"/>
      <c r="W125" s="40"/>
      <c r="X125" s="40"/>
      <c r="Y125" s="40"/>
      <c r="Z125" s="40"/>
      <c r="AA125" s="40"/>
      <c r="AB125" s="40"/>
      <c r="AC125" s="258"/>
      <c r="AD125" s="258"/>
      <c r="AE125" s="258"/>
      <c r="AF125" s="258"/>
      <c r="AG125" s="258"/>
      <c r="AH125" s="258"/>
      <c r="AI125" s="258"/>
      <c r="AJ125" s="258"/>
      <c r="AK125" s="258"/>
      <c r="AL125" s="258"/>
      <c r="AM125" s="258"/>
      <c r="AN125" s="258"/>
      <c r="AO125" s="258"/>
      <c r="AP125" s="258"/>
      <c r="AQ125" s="258"/>
    </row>
    <row r="126" spans="17:43" s="41" customFormat="1" ht="15">
      <c r="Q126" s="40"/>
      <c r="R126" s="40"/>
      <c r="S126" s="40"/>
      <c r="T126" s="40"/>
      <c r="U126" s="40"/>
      <c r="W126" s="40"/>
      <c r="X126" s="40"/>
      <c r="Y126" s="40"/>
      <c r="Z126" s="40"/>
      <c r="AA126" s="40"/>
      <c r="AB126" s="40"/>
      <c r="AC126" s="258"/>
      <c r="AD126" s="258"/>
      <c r="AE126" s="258"/>
      <c r="AF126" s="258"/>
      <c r="AG126" s="258"/>
      <c r="AH126" s="258"/>
      <c r="AI126" s="258"/>
      <c r="AJ126" s="258"/>
      <c r="AK126" s="258"/>
      <c r="AL126" s="258"/>
      <c r="AM126" s="258"/>
      <c r="AN126" s="258"/>
      <c r="AO126" s="258"/>
      <c r="AP126" s="258"/>
      <c r="AQ126" s="258"/>
    </row>
    <row r="127" spans="17:43" s="41" customFormat="1" ht="15">
      <c r="Q127" s="40"/>
      <c r="R127" s="40"/>
      <c r="S127" s="40"/>
      <c r="T127" s="40"/>
      <c r="U127" s="40"/>
      <c r="W127" s="40"/>
      <c r="X127" s="40"/>
      <c r="Y127" s="40"/>
      <c r="Z127" s="40"/>
      <c r="AA127" s="40"/>
      <c r="AB127" s="40"/>
      <c r="AC127" s="258"/>
      <c r="AD127" s="258"/>
      <c r="AE127" s="258"/>
      <c r="AF127" s="258"/>
      <c r="AG127" s="258"/>
      <c r="AH127" s="258"/>
      <c r="AI127" s="258"/>
      <c r="AJ127" s="258"/>
      <c r="AK127" s="258"/>
      <c r="AL127" s="258"/>
      <c r="AM127" s="258"/>
      <c r="AN127" s="258"/>
      <c r="AO127" s="258"/>
      <c r="AP127" s="258"/>
      <c r="AQ127" s="258"/>
    </row>
    <row r="128" spans="17:43" s="41" customFormat="1" ht="15">
      <c r="Q128" s="40"/>
      <c r="R128" s="40"/>
      <c r="S128" s="40"/>
      <c r="T128" s="40"/>
      <c r="U128" s="40"/>
      <c r="W128" s="40"/>
      <c r="X128" s="40"/>
      <c r="Y128" s="40"/>
      <c r="Z128" s="40"/>
      <c r="AA128" s="40"/>
      <c r="AB128" s="40"/>
      <c r="AC128" s="258"/>
      <c r="AD128" s="258"/>
      <c r="AE128" s="258"/>
      <c r="AF128" s="258"/>
      <c r="AG128" s="258"/>
      <c r="AH128" s="258"/>
      <c r="AI128" s="258"/>
      <c r="AJ128" s="258"/>
      <c r="AK128" s="258"/>
      <c r="AL128" s="258"/>
      <c r="AM128" s="258"/>
      <c r="AN128" s="258"/>
      <c r="AO128" s="258"/>
      <c r="AP128" s="258"/>
      <c r="AQ128" s="258"/>
    </row>
    <row r="129" spans="17:43" s="41" customFormat="1" ht="15">
      <c r="Q129" s="40"/>
      <c r="R129" s="40"/>
      <c r="S129" s="40"/>
      <c r="T129" s="40"/>
      <c r="U129" s="40"/>
      <c r="W129" s="40"/>
      <c r="X129" s="40"/>
      <c r="Y129" s="40"/>
      <c r="Z129" s="40"/>
      <c r="AA129" s="40"/>
      <c r="AB129" s="40"/>
      <c r="AC129" s="258"/>
      <c r="AD129" s="258"/>
      <c r="AE129" s="258"/>
      <c r="AF129" s="258"/>
      <c r="AG129" s="258"/>
      <c r="AH129" s="258"/>
      <c r="AI129" s="258"/>
      <c r="AJ129" s="258"/>
      <c r="AK129" s="258"/>
      <c r="AL129" s="258"/>
      <c r="AM129" s="258"/>
      <c r="AN129" s="258"/>
      <c r="AO129" s="258"/>
      <c r="AP129" s="258"/>
      <c r="AQ129" s="258"/>
    </row>
    <row r="130" spans="17:43" s="41" customFormat="1" ht="15">
      <c r="Q130" s="40"/>
      <c r="R130" s="40"/>
      <c r="S130" s="40"/>
      <c r="T130" s="40"/>
      <c r="U130" s="40"/>
      <c r="W130" s="40"/>
      <c r="X130" s="40"/>
      <c r="Y130" s="40"/>
      <c r="Z130" s="40"/>
      <c r="AA130" s="40"/>
      <c r="AB130" s="40"/>
      <c r="AC130" s="258"/>
      <c r="AD130" s="258"/>
      <c r="AE130" s="258"/>
      <c r="AF130" s="258"/>
      <c r="AG130" s="258"/>
      <c r="AH130" s="258"/>
      <c r="AI130" s="258"/>
      <c r="AJ130" s="258"/>
      <c r="AK130" s="258"/>
      <c r="AL130" s="258"/>
      <c r="AM130" s="258"/>
      <c r="AN130" s="258"/>
      <c r="AO130" s="258"/>
      <c r="AP130" s="258"/>
      <c r="AQ130" s="258"/>
    </row>
    <row r="131" spans="17:43" s="41" customFormat="1" ht="15">
      <c r="Q131" s="40"/>
      <c r="R131" s="40"/>
      <c r="S131" s="40"/>
      <c r="T131" s="40"/>
      <c r="U131" s="40"/>
      <c r="W131" s="40"/>
      <c r="X131" s="40"/>
      <c r="Y131" s="40"/>
      <c r="Z131" s="40"/>
      <c r="AA131" s="40"/>
      <c r="AB131" s="40"/>
      <c r="AC131" s="258"/>
      <c r="AD131" s="258"/>
      <c r="AE131" s="258"/>
      <c r="AF131" s="258"/>
      <c r="AG131" s="258"/>
      <c r="AH131" s="258"/>
      <c r="AI131" s="258"/>
      <c r="AJ131" s="258"/>
      <c r="AK131" s="258"/>
      <c r="AL131" s="258"/>
      <c r="AM131" s="258"/>
      <c r="AN131" s="258"/>
      <c r="AO131" s="258"/>
      <c r="AP131" s="258"/>
      <c r="AQ131" s="258"/>
    </row>
    <row r="132" spans="17:43" s="41" customFormat="1" ht="15">
      <c r="Q132" s="40"/>
      <c r="R132" s="40"/>
      <c r="S132" s="40"/>
      <c r="T132" s="40"/>
      <c r="U132" s="40"/>
      <c r="W132" s="40"/>
      <c r="X132" s="40"/>
      <c r="Y132" s="40"/>
      <c r="Z132" s="40"/>
      <c r="AA132" s="40"/>
      <c r="AB132" s="40"/>
      <c r="AC132" s="258"/>
      <c r="AD132" s="258"/>
      <c r="AE132" s="258"/>
      <c r="AF132" s="258"/>
      <c r="AG132" s="258"/>
      <c r="AH132" s="258"/>
      <c r="AI132" s="258"/>
      <c r="AJ132" s="258"/>
      <c r="AK132" s="258"/>
      <c r="AL132" s="258"/>
      <c r="AM132" s="258"/>
      <c r="AN132" s="258"/>
      <c r="AO132" s="258"/>
      <c r="AP132" s="258"/>
      <c r="AQ132" s="258"/>
    </row>
    <row r="133" spans="17:43" s="41" customFormat="1" ht="15">
      <c r="Q133" s="40"/>
      <c r="R133" s="40"/>
      <c r="S133" s="40"/>
      <c r="T133" s="40"/>
      <c r="U133" s="40"/>
      <c r="W133" s="40"/>
      <c r="X133" s="40"/>
      <c r="Y133" s="40"/>
      <c r="Z133" s="40"/>
      <c r="AA133" s="40"/>
      <c r="AB133" s="40"/>
      <c r="AC133" s="258"/>
      <c r="AD133" s="258"/>
      <c r="AE133" s="258"/>
      <c r="AF133" s="258"/>
      <c r="AG133" s="258"/>
      <c r="AH133" s="258"/>
      <c r="AI133" s="258"/>
      <c r="AJ133" s="258"/>
      <c r="AK133" s="258"/>
      <c r="AL133" s="258"/>
      <c r="AM133" s="258"/>
      <c r="AN133" s="258"/>
      <c r="AO133" s="258"/>
      <c r="AP133" s="258"/>
      <c r="AQ133" s="258"/>
    </row>
    <row r="134" spans="17:43" s="41" customFormat="1" ht="15">
      <c r="Q134" s="40"/>
      <c r="R134" s="40"/>
      <c r="S134" s="40"/>
      <c r="T134" s="40"/>
      <c r="U134" s="40"/>
      <c r="W134" s="40"/>
      <c r="X134" s="40"/>
      <c r="Y134" s="40"/>
      <c r="Z134" s="40"/>
      <c r="AA134" s="40"/>
      <c r="AB134" s="40"/>
      <c r="AC134" s="258"/>
      <c r="AD134" s="258"/>
      <c r="AE134" s="258"/>
      <c r="AF134" s="258"/>
      <c r="AG134" s="258"/>
      <c r="AH134" s="258"/>
      <c r="AI134" s="258"/>
      <c r="AJ134" s="258"/>
      <c r="AK134" s="258"/>
      <c r="AL134" s="258"/>
      <c r="AM134" s="258"/>
      <c r="AN134" s="258"/>
      <c r="AO134" s="258"/>
      <c r="AP134" s="258"/>
      <c r="AQ134" s="258"/>
    </row>
    <row r="135" spans="17:43" s="41" customFormat="1" ht="15">
      <c r="Q135" s="40"/>
      <c r="R135" s="40"/>
      <c r="S135" s="40"/>
      <c r="T135" s="40"/>
      <c r="U135" s="40"/>
      <c r="W135" s="40"/>
      <c r="X135" s="40"/>
      <c r="Y135" s="40"/>
      <c r="Z135" s="40"/>
      <c r="AA135" s="40"/>
      <c r="AB135" s="40"/>
      <c r="AC135" s="258"/>
      <c r="AD135" s="258"/>
      <c r="AE135" s="258"/>
      <c r="AF135" s="258"/>
      <c r="AG135" s="258"/>
      <c r="AH135" s="258"/>
      <c r="AI135" s="258"/>
      <c r="AJ135" s="258"/>
      <c r="AK135" s="258"/>
      <c r="AL135" s="258"/>
      <c r="AM135" s="258"/>
      <c r="AN135" s="258"/>
      <c r="AO135" s="258"/>
      <c r="AP135" s="258"/>
      <c r="AQ135" s="258"/>
    </row>
    <row r="136" spans="17:43" s="41" customFormat="1" ht="15">
      <c r="Q136" s="40"/>
      <c r="R136" s="40"/>
      <c r="S136" s="40"/>
      <c r="T136" s="40"/>
      <c r="U136" s="40"/>
      <c r="W136" s="40"/>
      <c r="X136" s="40"/>
      <c r="Y136" s="40"/>
      <c r="Z136" s="40"/>
      <c r="AA136" s="40"/>
      <c r="AB136" s="40"/>
      <c r="AC136" s="258"/>
      <c r="AD136" s="258"/>
      <c r="AE136" s="258"/>
      <c r="AF136" s="258"/>
      <c r="AG136" s="258"/>
      <c r="AH136" s="258"/>
      <c r="AI136" s="258"/>
      <c r="AJ136" s="258"/>
      <c r="AK136" s="258"/>
      <c r="AL136" s="258"/>
      <c r="AM136" s="258"/>
      <c r="AN136" s="258"/>
      <c r="AO136" s="258"/>
      <c r="AP136" s="258"/>
      <c r="AQ136" s="258"/>
    </row>
    <row r="137" spans="17:43" s="41" customFormat="1" ht="15">
      <c r="Q137" s="40"/>
      <c r="R137" s="40"/>
      <c r="S137" s="40"/>
      <c r="T137" s="40"/>
      <c r="U137" s="40"/>
      <c r="W137" s="40"/>
      <c r="X137" s="40"/>
      <c r="Y137" s="40"/>
      <c r="Z137" s="40"/>
      <c r="AA137" s="40"/>
      <c r="AB137" s="40"/>
      <c r="AC137" s="258"/>
      <c r="AD137" s="258"/>
      <c r="AE137" s="258"/>
      <c r="AF137" s="258"/>
      <c r="AG137" s="258"/>
      <c r="AH137" s="258"/>
      <c r="AI137" s="258"/>
      <c r="AJ137" s="258"/>
      <c r="AK137" s="258"/>
      <c r="AL137" s="258"/>
      <c r="AM137" s="258"/>
      <c r="AN137" s="258"/>
      <c r="AO137" s="258"/>
      <c r="AP137" s="258"/>
      <c r="AQ137" s="258"/>
    </row>
    <row r="138" spans="17:43" s="41" customFormat="1" ht="15">
      <c r="Q138" s="40"/>
      <c r="R138" s="40"/>
      <c r="S138" s="40"/>
      <c r="T138" s="40"/>
      <c r="U138" s="40"/>
      <c r="W138" s="40"/>
      <c r="X138" s="40"/>
      <c r="Y138" s="40"/>
      <c r="Z138" s="40"/>
      <c r="AA138" s="40"/>
      <c r="AB138" s="40"/>
      <c r="AC138" s="258"/>
      <c r="AD138" s="258"/>
      <c r="AE138" s="258"/>
      <c r="AF138" s="258"/>
      <c r="AG138" s="258"/>
      <c r="AH138" s="258"/>
      <c r="AI138" s="258"/>
      <c r="AJ138" s="258"/>
      <c r="AK138" s="258"/>
      <c r="AL138" s="258"/>
      <c r="AM138" s="258"/>
      <c r="AN138" s="258"/>
      <c r="AO138" s="258"/>
      <c r="AP138" s="258"/>
      <c r="AQ138" s="258"/>
    </row>
    <row r="139" spans="17:43" s="41" customFormat="1" ht="15">
      <c r="Q139" s="40"/>
      <c r="R139" s="40"/>
      <c r="S139" s="40"/>
      <c r="T139" s="40"/>
      <c r="U139" s="40"/>
      <c r="W139" s="40"/>
      <c r="X139" s="40"/>
      <c r="Y139" s="40"/>
      <c r="Z139" s="40"/>
      <c r="AA139" s="40"/>
      <c r="AB139" s="40"/>
      <c r="AC139" s="258"/>
      <c r="AD139" s="258"/>
      <c r="AE139" s="258"/>
      <c r="AF139" s="258"/>
      <c r="AG139" s="258"/>
      <c r="AH139" s="258"/>
      <c r="AI139" s="258"/>
      <c r="AJ139" s="258"/>
      <c r="AK139" s="258"/>
      <c r="AL139" s="258"/>
      <c r="AM139" s="258"/>
      <c r="AN139" s="258"/>
      <c r="AO139" s="258"/>
      <c r="AP139" s="258"/>
      <c r="AQ139" s="258"/>
    </row>
    <row r="140" spans="17:43" s="41" customFormat="1" ht="15">
      <c r="Q140" s="40"/>
      <c r="R140" s="40"/>
      <c r="S140" s="40"/>
      <c r="T140" s="40"/>
      <c r="U140" s="40"/>
      <c r="W140" s="40"/>
      <c r="X140" s="40"/>
      <c r="Y140" s="40"/>
      <c r="Z140" s="40"/>
      <c r="AA140" s="40"/>
      <c r="AB140" s="40"/>
      <c r="AC140" s="258"/>
      <c r="AD140" s="258"/>
      <c r="AE140" s="258"/>
      <c r="AF140" s="258"/>
      <c r="AG140" s="258"/>
      <c r="AH140" s="258"/>
      <c r="AI140" s="258"/>
      <c r="AJ140" s="258"/>
      <c r="AK140" s="258"/>
      <c r="AL140" s="258"/>
      <c r="AM140" s="258"/>
      <c r="AN140" s="258"/>
      <c r="AO140" s="258"/>
      <c r="AP140" s="258"/>
      <c r="AQ140" s="258"/>
    </row>
    <row r="141" spans="17:43" s="41" customFormat="1" ht="15">
      <c r="Q141" s="40"/>
      <c r="R141" s="40"/>
      <c r="S141" s="40"/>
      <c r="T141" s="40"/>
      <c r="U141" s="40"/>
      <c r="W141" s="40"/>
      <c r="X141" s="40"/>
      <c r="Y141" s="40"/>
      <c r="Z141" s="40"/>
      <c r="AA141" s="40"/>
      <c r="AB141" s="40"/>
      <c r="AC141" s="258"/>
      <c r="AD141" s="258"/>
      <c r="AE141" s="258"/>
      <c r="AF141" s="258"/>
      <c r="AG141" s="258"/>
      <c r="AH141" s="258"/>
      <c r="AI141" s="258"/>
      <c r="AJ141" s="258"/>
      <c r="AK141" s="258"/>
      <c r="AL141" s="258"/>
      <c r="AM141" s="258"/>
      <c r="AN141" s="258"/>
      <c r="AO141" s="258"/>
      <c r="AP141" s="258"/>
      <c r="AQ141" s="258"/>
    </row>
    <row r="142" spans="17:43" s="41" customFormat="1" ht="15">
      <c r="Q142" s="40"/>
      <c r="R142" s="40"/>
      <c r="S142" s="40"/>
      <c r="T142" s="40"/>
      <c r="U142" s="40"/>
      <c r="W142" s="40"/>
      <c r="X142" s="40"/>
      <c r="Y142" s="40"/>
      <c r="Z142" s="40"/>
      <c r="AA142" s="40"/>
      <c r="AB142" s="40"/>
      <c r="AC142" s="258"/>
      <c r="AD142" s="258"/>
      <c r="AE142" s="258"/>
      <c r="AF142" s="258"/>
      <c r="AG142" s="258"/>
      <c r="AH142" s="258"/>
      <c r="AI142" s="258"/>
      <c r="AJ142" s="258"/>
      <c r="AK142" s="258"/>
      <c r="AL142" s="258"/>
      <c r="AM142" s="258"/>
      <c r="AN142" s="258"/>
      <c r="AO142" s="258"/>
      <c r="AP142" s="258"/>
      <c r="AQ142" s="258"/>
    </row>
    <row r="143" spans="17:43" s="41" customFormat="1" ht="15">
      <c r="Q143" s="40"/>
      <c r="R143" s="40"/>
      <c r="S143" s="40"/>
      <c r="T143" s="40"/>
      <c r="U143" s="40"/>
      <c r="W143" s="40"/>
      <c r="X143" s="40"/>
      <c r="Y143" s="40"/>
      <c r="Z143" s="40"/>
      <c r="AA143" s="40"/>
      <c r="AB143" s="40"/>
      <c r="AC143" s="258"/>
      <c r="AD143" s="258"/>
      <c r="AE143" s="258"/>
      <c r="AF143" s="258"/>
      <c r="AG143" s="258"/>
      <c r="AH143" s="258"/>
      <c r="AI143" s="258"/>
      <c r="AJ143" s="258"/>
      <c r="AK143" s="258"/>
      <c r="AL143" s="258"/>
      <c r="AM143" s="258"/>
      <c r="AN143" s="258"/>
      <c r="AO143" s="258"/>
      <c r="AP143" s="258"/>
      <c r="AQ143" s="258"/>
    </row>
    <row r="144" spans="17:43" s="41" customFormat="1" ht="15">
      <c r="Q144" s="40"/>
      <c r="R144" s="40"/>
      <c r="S144" s="40"/>
      <c r="T144" s="40"/>
      <c r="U144" s="40"/>
      <c r="W144" s="40"/>
      <c r="X144" s="40"/>
      <c r="Y144" s="40"/>
      <c r="Z144" s="40"/>
      <c r="AA144" s="40"/>
      <c r="AB144" s="40"/>
      <c r="AC144" s="258"/>
      <c r="AD144" s="258"/>
      <c r="AE144" s="258"/>
      <c r="AF144" s="258"/>
      <c r="AG144" s="258"/>
      <c r="AH144" s="258"/>
      <c r="AI144" s="258"/>
      <c r="AJ144" s="258"/>
      <c r="AK144" s="258"/>
      <c r="AL144" s="258"/>
      <c r="AM144" s="258"/>
      <c r="AN144" s="258"/>
      <c r="AO144" s="258"/>
      <c r="AP144" s="258"/>
      <c r="AQ144" s="258"/>
    </row>
    <row r="145" spans="17:43" s="41" customFormat="1" ht="15">
      <c r="Q145" s="40"/>
      <c r="R145" s="40"/>
      <c r="S145" s="40"/>
      <c r="T145" s="40"/>
      <c r="U145" s="40"/>
      <c r="W145" s="40"/>
      <c r="X145" s="40"/>
      <c r="Y145" s="40"/>
      <c r="Z145" s="40"/>
      <c r="AA145" s="40"/>
      <c r="AB145" s="40"/>
      <c r="AC145" s="258"/>
      <c r="AD145" s="258"/>
      <c r="AE145" s="258"/>
      <c r="AF145" s="258"/>
      <c r="AG145" s="258"/>
      <c r="AH145" s="258"/>
      <c r="AI145" s="258"/>
      <c r="AJ145" s="258"/>
      <c r="AK145" s="258"/>
      <c r="AL145" s="258"/>
      <c r="AM145" s="258"/>
      <c r="AN145" s="258"/>
      <c r="AO145" s="258"/>
      <c r="AP145" s="258"/>
      <c r="AQ145" s="258"/>
    </row>
    <row r="146" spans="17:43" s="41" customFormat="1" ht="15">
      <c r="Q146" s="40"/>
      <c r="R146" s="40"/>
      <c r="S146" s="40"/>
      <c r="T146" s="40"/>
      <c r="U146" s="40"/>
      <c r="W146" s="40"/>
      <c r="X146" s="40"/>
      <c r="Y146" s="40"/>
      <c r="Z146" s="40"/>
      <c r="AA146" s="40"/>
      <c r="AB146" s="40"/>
      <c r="AC146" s="258"/>
      <c r="AD146" s="258"/>
      <c r="AE146" s="258"/>
      <c r="AF146" s="258"/>
      <c r="AG146" s="258"/>
      <c r="AH146" s="258"/>
      <c r="AI146" s="258"/>
      <c r="AJ146" s="258"/>
      <c r="AK146" s="258"/>
      <c r="AL146" s="258"/>
      <c r="AM146" s="258"/>
      <c r="AN146" s="258"/>
      <c r="AO146" s="258"/>
      <c r="AP146" s="258"/>
      <c r="AQ146" s="258"/>
    </row>
    <row r="147" spans="17:43" s="41" customFormat="1" ht="15">
      <c r="Q147" s="40"/>
      <c r="R147" s="40"/>
      <c r="S147" s="40"/>
      <c r="T147" s="40"/>
      <c r="U147" s="40"/>
      <c r="W147" s="40"/>
      <c r="X147" s="40"/>
      <c r="Y147" s="40"/>
      <c r="Z147" s="40"/>
      <c r="AA147" s="40"/>
      <c r="AB147" s="40"/>
      <c r="AC147" s="258"/>
      <c r="AD147" s="258"/>
      <c r="AE147" s="258"/>
      <c r="AF147" s="258"/>
      <c r="AG147" s="258"/>
      <c r="AH147" s="258"/>
      <c r="AI147" s="258"/>
      <c r="AJ147" s="258"/>
      <c r="AK147" s="258"/>
      <c r="AL147" s="258"/>
      <c r="AM147" s="258"/>
      <c r="AN147" s="258"/>
      <c r="AO147" s="258"/>
      <c r="AP147" s="258"/>
      <c r="AQ147" s="258"/>
    </row>
    <row r="148" spans="17:43" s="41" customFormat="1" ht="15">
      <c r="Q148" s="40"/>
      <c r="R148" s="40"/>
      <c r="S148" s="40"/>
      <c r="T148" s="40"/>
      <c r="U148" s="40"/>
      <c r="W148" s="40"/>
      <c r="X148" s="40"/>
      <c r="Y148" s="40"/>
      <c r="Z148" s="40"/>
      <c r="AA148" s="40"/>
      <c r="AB148" s="40"/>
      <c r="AC148" s="258"/>
      <c r="AD148" s="258"/>
      <c r="AE148" s="258"/>
      <c r="AF148" s="258"/>
      <c r="AG148" s="258"/>
      <c r="AH148" s="258"/>
      <c r="AI148" s="258"/>
      <c r="AJ148" s="258"/>
      <c r="AK148" s="258"/>
      <c r="AL148" s="258"/>
      <c r="AM148" s="258"/>
      <c r="AN148" s="258"/>
      <c r="AO148" s="258"/>
      <c r="AP148" s="258"/>
      <c r="AQ148" s="258"/>
    </row>
    <row r="149" spans="17:43" s="41" customFormat="1" ht="15">
      <c r="Q149" s="40"/>
      <c r="R149" s="40"/>
      <c r="S149" s="40"/>
      <c r="T149" s="40"/>
      <c r="U149" s="40"/>
      <c r="W149" s="40"/>
      <c r="X149" s="40"/>
      <c r="Y149" s="40"/>
      <c r="Z149" s="40"/>
      <c r="AA149" s="40"/>
      <c r="AB149" s="40"/>
      <c r="AC149" s="258"/>
      <c r="AD149" s="258"/>
      <c r="AE149" s="258"/>
      <c r="AF149" s="258"/>
      <c r="AG149" s="258"/>
      <c r="AH149" s="258"/>
      <c r="AI149" s="258"/>
      <c r="AJ149" s="258"/>
      <c r="AK149" s="258"/>
      <c r="AL149" s="258"/>
      <c r="AM149" s="258"/>
      <c r="AN149" s="258"/>
      <c r="AO149" s="258"/>
      <c r="AP149" s="258"/>
      <c r="AQ149" s="258"/>
    </row>
    <row r="150" spans="17:43" s="41" customFormat="1" ht="15">
      <c r="Q150" s="40"/>
      <c r="R150" s="40"/>
      <c r="S150" s="40"/>
      <c r="T150" s="40"/>
      <c r="U150" s="40"/>
      <c r="W150" s="40"/>
      <c r="X150" s="40"/>
      <c r="Y150" s="40"/>
      <c r="Z150" s="40"/>
      <c r="AA150" s="40"/>
      <c r="AB150" s="40"/>
      <c r="AC150" s="258"/>
      <c r="AD150" s="258"/>
      <c r="AE150" s="258"/>
      <c r="AF150" s="258"/>
      <c r="AG150" s="258"/>
      <c r="AH150" s="258"/>
      <c r="AI150" s="258"/>
      <c r="AJ150" s="258"/>
      <c r="AK150" s="258"/>
      <c r="AL150" s="258"/>
      <c r="AM150" s="258"/>
      <c r="AN150" s="258"/>
      <c r="AO150" s="258"/>
      <c r="AP150" s="258"/>
      <c r="AQ150" s="258"/>
    </row>
    <row r="151" spans="17:43" s="41" customFormat="1" ht="15">
      <c r="Q151" s="40"/>
      <c r="R151" s="40"/>
      <c r="S151" s="40"/>
      <c r="T151" s="40"/>
      <c r="U151" s="40"/>
      <c r="W151" s="40"/>
      <c r="X151" s="40"/>
      <c r="Y151" s="40"/>
      <c r="Z151" s="40"/>
      <c r="AA151" s="40"/>
      <c r="AB151" s="40"/>
      <c r="AC151" s="258"/>
      <c r="AD151" s="258"/>
      <c r="AE151" s="258"/>
      <c r="AF151" s="258"/>
      <c r="AG151" s="258"/>
      <c r="AH151" s="258"/>
      <c r="AI151" s="258"/>
      <c r="AJ151" s="258"/>
      <c r="AK151" s="258"/>
      <c r="AL151" s="258"/>
      <c r="AM151" s="258"/>
      <c r="AN151" s="258"/>
      <c r="AO151" s="258"/>
      <c r="AP151" s="258"/>
      <c r="AQ151" s="258"/>
    </row>
    <row r="152" spans="17:43" s="41" customFormat="1" ht="15">
      <c r="Q152" s="40"/>
      <c r="R152" s="40"/>
      <c r="S152" s="40"/>
      <c r="T152" s="40"/>
      <c r="U152" s="40"/>
      <c r="W152" s="40"/>
      <c r="X152" s="40"/>
      <c r="Y152" s="40"/>
      <c r="Z152" s="40"/>
      <c r="AA152" s="40"/>
      <c r="AB152" s="40"/>
      <c r="AC152" s="258"/>
      <c r="AD152" s="258"/>
      <c r="AE152" s="258"/>
      <c r="AF152" s="258"/>
      <c r="AG152" s="258"/>
      <c r="AH152" s="258"/>
      <c r="AI152" s="258"/>
      <c r="AJ152" s="258"/>
      <c r="AK152" s="258"/>
      <c r="AL152" s="258"/>
      <c r="AM152" s="258"/>
      <c r="AN152" s="258"/>
      <c r="AO152" s="258"/>
      <c r="AP152" s="258"/>
      <c r="AQ152" s="258"/>
    </row>
    <row r="153" spans="17:43" s="41" customFormat="1" ht="15">
      <c r="Q153" s="40"/>
      <c r="R153" s="40"/>
      <c r="S153" s="40"/>
      <c r="T153" s="40"/>
      <c r="U153" s="40"/>
      <c r="W153" s="40"/>
      <c r="X153" s="40"/>
      <c r="Y153" s="40"/>
      <c r="Z153" s="40"/>
      <c r="AA153" s="40"/>
      <c r="AB153" s="40"/>
      <c r="AC153" s="258"/>
      <c r="AD153" s="258"/>
      <c r="AE153" s="258"/>
      <c r="AF153" s="258"/>
      <c r="AG153" s="258"/>
      <c r="AH153" s="258"/>
      <c r="AI153" s="258"/>
      <c r="AJ153" s="258"/>
      <c r="AK153" s="258"/>
      <c r="AL153" s="258"/>
      <c r="AM153" s="258"/>
      <c r="AN153" s="258"/>
      <c r="AO153" s="258"/>
      <c r="AP153" s="258"/>
      <c r="AQ153" s="258"/>
    </row>
    <row r="154" spans="17:43" s="41" customFormat="1" ht="15">
      <c r="Q154" s="40"/>
      <c r="R154" s="40"/>
      <c r="S154" s="40"/>
      <c r="T154" s="40"/>
      <c r="U154" s="40"/>
      <c r="W154" s="40"/>
      <c r="X154" s="40"/>
      <c r="Y154" s="40"/>
      <c r="Z154" s="40"/>
      <c r="AA154" s="40"/>
      <c r="AB154" s="40"/>
      <c r="AC154" s="258"/>
      <c r="AD154" s="258"/>
      <c r="AE154" s="258"/>
      <c r="AF154" s="258"/>
      <c r="AG154" s="258"/>
      <c r="AH154" s="258"/>
      <c r="AI154" s="258"/>
      <c r="AJ154" s="258"/>
      <c r="AK154" s="258"/>
      <c r="AL154" s="258"/>
      <c r="AM154" s="258"/>
      <c r="AN154" s="258"/>
      <c r="AO154" s="258"/>
      <c r="AP154" s="258"/>
      <c r="AQ154" s="258"/>
    </row>
    <row r="155" spans="17:43" s="41" customFormat="1" ht="15">
      <c r="Q155" s="40"/>
      <c r="R155" s="40"/>
      <c r="S155" s="40"/>
      <c r="T155" s="40"/>
      <c r="U155" s="40"/>
      <c r="W155" s="40"/>
      <c r="X155" s="40"/>
      <c r="Y155" s="40"/>
      <c r="Z155" s="40"/>
      <c r="AA155" s="40"/>
      <c r="AB155" s="40"/>
      <c r="AC155" s="258"/>
      <c r="AD155" s="258"/>
      <c r="AE155" s="258"/>
      <c r="AF155" s="258"/>
      <c r="AG155" s="258"/>
      <c r="AH155" s="258"/>
      <c r="AI155" s="258"/>
      <c r="AJ155" s="258"/>
      <c r="AK155" s="258"/>
      <c r="AL155" s="258"/>
      <c r="AM155" s="258"/>
      <c r="AN155" s="258"/>
      <c r="AO155" s="258"/>
      <c r="AP155" s="258"/>
      <c r="AQ155" s="258"/>
    </row>
    <row r="156" spans="17:43" s="41" customFormat="1" ht="15">
      <c r="Q156" s="40"/>
      <c r="R156" s="40"/>
      <c r="S156" s="40"/>
      <c r="T156" s="40"/>
      <c r="U156" s="40"/>
      <c r="W156" s="40"/>
      <c r="X156" s="40"/>
      <c r="Y156" s="40"/>
      <c r="Z156" s="40"/>
      <c r="AA156" s="40"/>
      <c r="AB156" s="40"/>
      <c r="AC156" s="258"/>
      <c r="AD156" s="258"/>
      <c r="AE156" s="258"/>
      <c r="AF156" s="258"/>
      <c r="AG156" s="258"/>
      <c r="AH156" s="258"/>
      <c r="AI156" s="258"/>
      <c r="AJ156" s="258"/>
      <c r="AK156" s="258"/>
      <c r="AL156" s="258"/>
      <c r="AM156" s="258"/>
      <c r="AN156" s="258"/>
      <c r="AO156" s="258"/>
      <c r="AP156" s="258"/>
      <c r="AQ156" s="258"/>
    </row>
    <row r="157" spans="17:43" s="41" customFormat="1" ht="15">
      <c r="Q157" s="40"/>
      <c r="R157" s="40"/>
      <c r="S157" s="40"/>
      <c r="T157" s="40"/>
      <c r="U157" s="40"/>
      <c r="W157" s="40"/>
      <c r="X157" s="40"/>
      <c r="Y157" s="40"/>
      <c r="Z157" s="40"/>
      <c r="AA157" s="40"/>
      <c r="AB157" s="40"/>
      <c r="AC157" s="258"/>
      <c r="AD157" s="258"/>
      <c r="AE157" s="258"/>
      <c r="AF157" s="258"/>
      <c r="AG157" s="258"/>
      <c r="AH157" s="258"/>
      <c r="AI157" s="258"/>
      <c r="AJ157" s="258"/>
      <c r="AK157" s="258"/>
      <c r="AL157" s="258"/>
      <c r="AM157" s="258"/>
      <c r="AN157" s="258"/>
      <c r="AO157" s="258"/>
      <c r="AP157" s="258"/>
      <c r="AQ157" s="258"/>
    </row>
    <row r="158" spans="17:43" s="41" customFormat="1" ht="15">
      <c r="Q158" s="40"/>
      <c r="R158" s="40"/>
      <c r="S158" s="40"/>
      <c r="T158" s="40"/>
      <c r="U158" s="40"/>
      <c r="W158" s="40"/>
      <c r="X158" s="40"/>
      <c r="Y158" s="40"/>
      <c r="Z158" s="40"/>
      <c r="AA158" s="40"/>
      <c r="AB158" s="40"/>
      <c r="AC158" s="258"/>
      <c r="AD158" s="258"/>
      <c r="AE158" s="258"/>
      <c r="AF158" s="258"/>
      <c r="AG158" s="258"/>
      <c r="AH158" s="258"/>
      <c r="AI158" s="258"/>
      <c r="AJ158" s="258"/>
      <c r="AK158" s="258"/>
      <c r="AL158" s="258"/>
      <c r="AM158" s="258"/>
      <c r="AN158" s="258"/>
      <c r="AO158" s="258"/>
      <c r="AP158" s="258"/>
      <c r="AQ158" s="258"/>
    </row>
    <row r="159" spans="17:43" s="41" customFormat="1" ht="15">
      <c r="Q159" s="40"/>
      <c r="R159" s="40"/>
      <c r="S159" s="40"/>
      <c r="T159" s="40"/>
      <c r="U159" s="40"/>
      <c r="W159" s="40"/>
      <c r="X159" s="40"/>
      <c r="Y159" s="40"/>
      <c r="Z159" s="40"/>
      <c r="AA159" s="40"/>
      <c r="AB159" s="40"/>
      <c r="AC159" s="258"/>
      <c r="AD159" s="258"/>
      <c r="AE159" s="258"/>
      <c r="AF159" s="258"/>
      <c r="AG159" s="258"/>
      <c r="AH159" s="258"/>
      <c r="AI159" s="258"/>
      <c r="AJ159" s="258"/>
      <c r="AK159" s="258"/>
      <c r="AL159" s="258"/>
      <c r="AM159" s="258"/>
      <c r="AN159" s="258"/>
      <c r="AO159" s="258"/>
      <c r="AP159" s="258"/>
      <c r="AQ159" s="258"/>
    </row>
    <row r="160" spans="17:43" s="41" customFormat="1" ht="15">
      <c r="Q160" s="40"/>
      <c r="R160" s="40"/>
      <c r="S160" s="40"/>
      <c r="T160" s="40"/>
      <c r="U160" s="40"/>
      <c r="W160" s="40"/>
      <c r="X160" s="40"/>
      <c r="Y160" s="40"/>
      <c r="Z160" s="40"/>
      <c r="AA160" s="40"/>
      <c r="AB160" s="40"/>
      <c r="AC160" s="258"/>
      <c r="AD160" s="258"/>
      <c r="AE160" s="258"/>
      <c r="AF160" s="258"/>
      <c r="AG160" s="258"/>
      <c r="AH160" s="258"/>
      <c r="AI160" s="258"/>
      <c r="AJ160" s="258"/>
      <c r="AK160" s="258"/>
      <c r="AL160" s="258"/>
      <c r="AM160" s="258"/>
      <c r="AN160" s="258"/>
      <c r="AO160" s="258"/>
      <c r="AP160" s="258"/>
      <c r="AQ160" s="258"/>
    </row>
    <row r="161" spans="17:43" s="41" customFormat="1" ht="15">
      <c r="Q161" s="40"/>
      <c r="R161" s="40"/>
      <c r="S161" s="40"/>
      <c r="T161" s="40"/>
      <c r="U161" s="40"/>
      <c r="W161" s="40"/>
      <c r="X161" s="40"/>
      <c r="Y161" s="40"/>
      <c r="Z161" s="40"/>
      <c r="AA161" s="40"/>
      <c r="AB161" s="40"/>
      <c r="AC161" s="258"/>
      <c r="AD161" s="258"/>
      <c r="AE161" s="258"/>
      <c r="AF161" s="258"/>
      <c r="AG161" s="258"/>
      <c r="AH161" s="258"/>
      <c r="AI161" s="258"/>
      <c r="AJ161" s="258"/>
      <c r="AK161" s="258"/>
      <c r="AL161" s="258"/>
      <c r="AM161" s="258"/>
      <c r="AN161" s="258"/>
      <c r="AO161" s="258"/>
      <c r="AP161" s="258"/>
      <c r="AQ161" s="258"/>
    </row>
    <row r="162" spans="17:43" s="41" customFormat="1" ht="15">
      <c r="Q162" s="40"/>
      <c r="R162" s="40"/>
      <c r="S162" s="40"/>
      <c r="T162" s="40"/>
      <c r="U162" s="40"/>
      <c r="W162" s="40"/>
      <c r="X162" s="40"/>
      <c r="Y162" s="40"/>
      <c r="Z162" s="40"/>
      <c r="AA162" s="40"/>
      <c r="AB162" s="40"/>
      <c r="AC162" s="258"/>
      <c r="AD162" s="258"/>
      <c r="AE162" s="258"/>
      <c r="AF162" s="258"/>
      <c r="AG162" s="258"/>
      <c r="AH162" s="258"/>
      <c r="AI162" s="258"/>
      <c r="AJ162" s="258"/>
      <c r="AK162" s="258"/>
      <c r="AL162" s="258"/>
      <c r="AM162" s="258"/>
      <c r="AN162" s="258"/>
      <c r="AO162" s="258"/>
      <c r="AP162" s="258"/>
      <c r="AQ162" s="258"/>
    </row>
    <row r="163" spans="17:43" s="41" customFormat="1" ht="15">
      <c r="Q163" s="40"/>
      <c r="R163" s="40"/>
      <c r="S163" s="40"/>
      <c r="T163" s="40"/>
      <c r="U163" s="40"/>
      <c r="W163" s="40"/>
      <c r="X163" s="40"/>
      <c r="Y163" s="40"/>
      <c r="Z163" s="40"/>
      <c r="AA163" s="40"/>
      <c r="AB163" s="40"/>
      <c r="AC163" s="258"/>
      <c r="AD163" s="258"/>
      <c r="AE163" s="258"/>
      <c r="AF163" s="258"/>
      <c r="AG163" s="258"/>
      <c r="AH163" s="258"/>
      <c r="AI163" s="258"/>
      <c r="AJ163" s="258"/>
      <c r="AK163" s="258"/>
      <c r="AL163" s="258"/>
      <c r="AM163" s="258"/>
      <c r="AN163" s="258"/>
      <c r="AO163" s="258"/>
      <c r="AP163" s="258"/>
      <c r="AQ163" s="258"/>
    </row>
    <row r="164" spans="17:43" s="41" customFormat="1" ht="15">
      <c r="Q164" s="40"/>
      <c r="R164" s="40"/>
      <c r="S164" s="40"/>
      <c r="T164" s="40"/>
      <c r="U164" s="40"/>
      <c r="W164" s="40"/>
      <c r="X164" s="40"/>
      <c r="Y164" s="40"/>
      <c r="Z164" s="40"/>
      <c r="AA164" s="40"/>
      <c r="AB164" s="40"/>
      <c r="AC164" s="258"/>
      <c r="AD164" s="258"/>
      <c r="AE164" s="258"/>
      <c r="AF164" s="258"/>
      <c r="AG164" s="258"/>
      <c r="AH164" s="258"/>
      <c r="AI164" s="258"/>
      <c r="AJ164" s="258"/>
      <c r="AK164" s="258"/>
      <c r="AL164" s="258"/>
      <c r="AM164" s="258"/>
      <c r="AN164" s="258"/>
      <c r="AO164" s="258"/>
      <c r="AP164" s="258"/>
      <c r="AQ164" s="258"/>
    </row>
    <row r="165" spans="17:43" s="41" customFormat="1" ht="15">
      <c r="Q165" s="40"/>
      <c r="R165" s="40"/>
      <c r="S165" s="40"/>
      <c r="T165" s="40"/>
      <c r="U165" s="40"/>
      <c r="W165" s="40"/>
      <c r="X165" s="40"/>
      <c r="Y165" s="40"/>
      <c r="Z165" s="40"/>
      <c r="AA165" s="40"/>
      <c r="AB165" s="40"/>
      <c r="AC165" s="258"/>
      <c r="AD165" s="258"/>
      <c r="AE165" s="258"/>
      <c r="AF165" s="258"/>
      <c r="AG165" s="258"/>
      <c r="AH165" s="258"/>
      <c r="AI165" s="258"/>
      <c r="AJ165" s="258"/>
      <c r="AK165" s="258"/>
      <c r="AL165" s="258"/>
      <c r="AM165" s="258"/>
      <c r="AN165" s="258"/>
      <c r="AO165" s="258"/>
      <c r="AP165" s="258"/>
      <c r="AQ165" s="258"/>
    </row>
    <row r="166" spans="17:43" s="41" customFormat="1" ht="15">
      <c r="Q166" s="40"/>
      <c r="R166" s="40"/>
      <c r="S166" s="40"/>
      <c r="T166" s="40"/>
      <c r="U166" s="40"/>
      <c r="W166" s="40"/>
      <c r="X166" s="40"/>
      <c r="Y166" s="40"/>
      <c r="Z166" s="40"/>
      <c r="AA166" s="40"/>
      <c r="AB166" s="40"/>
      <c r="AC166" s="258"/>
      <c r="AD166" s="258"/>
      <c r="AE166" s="258"/>
      <c r="AF166" s="258"/>
      <c r="AG166" s="258"/>
      <c r="AH166" s="258"/>
      <c r="AI166" s="258"/>
      <c r="AJ166" s="258"/>
      <c r="AK166" s="258"/>
      <c r="AL166" s="258"/>
      <c r="AM166" s="258"/>
      <c r="AN166" s="258"/>
      <c r="AO166" s="258"/>
      <c r="AP166" s="258"/>
      <c r="AQ166" s="258"/>
    </row>
    <row r="167" spans="17:43" s="41" customFormat="1" ht="15">
      <c r="Q167" s="40"/>
      <c r="R167" s="40"/>
      <c r="S167" s="40"/>
      <c r="T167" s="40"/>
      <c r="U167" s="40"/>
      <c r="W167" s="40"/>
      <c r="X167" s="40"/>
      <c r="Y167" s="40"/>
      <c r="Z167" s="40"/>
      <c r="AA167" s="40"/>
      <c r="AB167" s="40"/>
      <c r="AC167" s="258"/>
      <c r="AD167" s="258"/>
      <c r="AE167" s="258"/>
      <c r="AF167" s="258"/>
      <c r="AG167" s="258"/>
      <c r="AH167" s="258"/>
      <c r="AI167" s="258"/>
      <c r="AJ167" s="258"/>
      <c r="AK167" s="258"/>
      <c r="AL167" s="258"/>
      <c r="AM167" s="258"/>
      <c r="AN167" s="258"/>
      <c r="AO167" s="258"/>
      <c r="AP167" s="258"/>
      <c r="AQ167" s="258"/>
    </row>
    <row r="168" spans="17:43" s="41" customFormat="1" ht="15">
      <c r="Q168" s="40"/>
      <c r="R168" s="40"/>
      <c r="S168" s="40"/>
      <c r="T168" s="40"/>
      <c r="U168" s="40"/>
      <c r="W168" s="40"/>
      <c r="X168" s="40"/>
      <c r="Y168" s="40"/>
      <c r="Z168" s="40"/>
      <c r="AA168" s="40"/>
      <c r="AB168" s="40"/>
      <c r="AC168" s="258"/>
      <c r="AD168" s="258"/>
      <c r="AE168" s="258"/>
      <c r="AF168" s="258"/>
      <c r="AG168" s="258"/>
      <c r="AH168" s="258"/>
      <c r="AI168" s="258"/>
      <c r="AJ168" s="258"/>
      <c r="AK168" s="258"/>
      <c r="AL168" s="258"/>
      <c r="AM168" s="258"/>
      <c r="AN168" s="258"/>
      <c r="AO168" s="258"/>
      <c r="AP168" s="258"/>
      <c r="AQ168" s="258"/>
    </row>
    <row r="169" spans="17:43" s="41" customFormat="1" ht="15">
      <c r="Q169" s="40"/>
      <c r="R169" s="40"/>
      <c r="S169" s="40"/>
      <c r="T169" s="40"/>
      <c r="U169" s="40"/>
      <c r="W169" s="40"/>
      <c r="X169" s="40"/>
      <c r="Y169" s="40"/>
      <c r="Z169" s="40"/>
      <c r="AA169" s="40"/>
      <c r="AB169" s="40"/>
      <c r="AC169" s="258"/>
      <c r="AD169" s="258"/>
      <c r="AE169" s="258"/>
      <c r="AF169" s="258"/>
      <c r="AG169" s="258"/>
      <c r="AH169" s="258"/>
      <c r="AI169" s="258"/>
      <c r="AJ169" s="258"/>
      <c r="AK169" s="258"/>
      <c r="AL169" s="258"/>
      <c r="AM169" s="258"/>
      <c r="AN169" s="258"/>
      <c r="AO169" s="258"/>
      <c r="AP169" s="258"/>
      <c r="AQ169" s="258"/>
    </row>
    <row r="170" spans="17:43" s="41" customFormat="1" ht="15">
      <c r="Q170" s="40"/>
      <c r="R170" s="40"/>
      <c r="S170" s="40"/>
      <c r="T170" s="40"/>
      <c r="U170" s="40"/>
      <c r="W170" s="40"/>
      <c r="X170" s="40"/>
      <c r="Y170" s="40"/>
      <c r="Z170" s="40"/>
      <c r="AA170" s="40"/>
      <c r="AB170" s="40"/>
      <c r="AC170" s="258"/>
      <c r="AD170" s="258"/>
      <c r="AE170" s="258"/>
      <c r="AF170" s="258"/>
      <c r="AG170" s="258"/>
      <c r="AH170" s="258"/>
      <c r="AI170" s="258"/>
      <c r="AJ170" s="258"/>
      <c r="AK170" s="258"/>
      <c r="AL170" s="258"/>
      <c r="AM170" s="258"/>
      <c r="AN170" s="258"/>
      <c r="AO170" s="258"/>
      <c r="AP170" s="258"/>
      <c r="AQ170" s="258"/>
    </row>
    <row r="171" spans="17:43" s="41" customFormat="1" ht="15">
      <c r="Q171" s="40"/>
      <c r="R171" s="40"/>
      <c r="S171" s="40"/>
      <c r="T171" s="40"/>
      <c r="U171" s="40"/>
      <c r="W171" s="40"/>
      <c r="X171" s="40"/>
      <c r="Y171" s="40"/>
      <c r="Z171" s="40"/>
      <c r="AA171" s="40"/>
      <c r="AB171" s="40"/>
      <c r="AC171" s="258"/>
      <c r="AD171" s="258"/>
      <c r="AE171" s="258"/>
      <c r="AF171" s="258"/>
      <c r="AG171" s="258"/>
      <c r="AH171" s="258"/>
      <c r="AI171" s="258"/>
      <c r="AJ171" s="258"/>
      <c r="AK171" s="258"/>
      <c r="AL171" s="258"/>
      <c r="AM171" s="258"/>
      <c r="AN171" s="258"/>
      <c r="AO171" s="258"/>
      <c r="AP171" s="258"/>
      <c r="AQ171" s="258"/>
    </row>
    <row r="172" spans="17:43" s="41" customFormat="1" ht="15">
      <c r="Q172" s="40"/>
      <c r="R172" s="40"/>
      <c r="S172" s="40"/>
      <c r="T172" s="40"/>
      <c r="U172" s="40"/>
      <c r="W172" s="40"/>
      <c r="X172" s="40"/>
      <c r="Y172" s="40"/>
      <c r="Z172" s="40"/>
      <c r="AA172" s="40"/>
      <c r="AB172" s="40"/>
      <c r="AC172" s="258"/>
      <c r="AD172" s="258"/>
      <c r="AE172" s="258"/>
      <c r="AF172" s="258"/>
      <c r="AG172" s="258"/>
      <c r="AH172" s="258"/>
      <c r="AI172" s="258"/>
      <c r="AJ172" s="258"/>
      <c r="AK172" s="258"/>
      <c r="AL172" s="258"/>
      <c r="AM172" s="258"/>
      <c r="AN172" s="258"/>
      <c r="AO172" s="258"/>
      <c r="AP172" s="258"/>
      <c r="AQ172" s="258"/>
    </row>
    <row r="173" spans="17:43" s="41" customFormat="1" ht="15">
      <c r="Q173" s="40"/>
      <c r="R173" s="40"/>
      <c r="S173" s="40"/>
      <c r="T173" s="40"/>
      <c r="U173" s="40"/>
      <c r="W173" s="40"/>
      <c r="X173" s="40"/>
      <c r="Y173" s="40"/>
      <c r="Z173" s="40"/>
      <c r="AA173" s="40"/>
      <c r="AB173" s="40"/>
      <c r="AC173" s="258"/>
      <c r="AD173" s="258"/>
      <c r="AE173" s="258"/>
      <c r="AF173" s="258"/>
      <c r="AG173" s="258"/>
      <c r="AH173" s="258"/>
      <c r="AI173" s="258"/>
      <c r="AJ173" s="258"/>
      <c r="AK173" s="258"/>
      <c r="AL173" s="258"/>
      <c r="AM173" s="258"/>
      <c r="AN173" s="258"/>
      <c r="AO173" s="258"/>
      <c r="AP173" s="258"/>
      <c r="AQ173" s="258"/>
    </row>
    <row r="174" spans="17:43" s="41" customFormat="1" ht="15">
      <c r="Q174" s="40"/>
      <c r="R174" s="40"/>
      <c r="S174" s="40"/>
      <c r="T174" s="40"/>
      <c r="U174" s="40"/>
      <c r="W174" s="40"/>
      <c r="X174" s="40"/>
      <c r="Y174" s="40"/>
      <c r="Z174" s="40"/>
      <c r="AA174" s="40"/>
      <c r="AB174" s="40"/>
      <c r="AC174" s="258"/>
      <c r="AD174" s="258"/>
      <c r="AE174" s="258"/>
      <c r="AF174" s="258"/>
      <c r="AG174" s="258"/>
      <c r="AH174" s="258"/>
      <c r="AI174" s="258"/>
      <c r="AJ174" s="258"/>
      <c r="AK174" s="258"/>
      <c r="AL174" s="258"/>
      <c r="AM174" s="258"/>
      <c r="AN174" s="258"/>
      <c r="AO174" s="258"/>
      <c r="AP174" s="258"/>
      <c r="AQ174" s="258"/>
    </row>
    <row r="175" spans="17:43" s="41" customFormat="1" ht="15">
      <c r="Q175" s="40"/>
      <c r="R175" s="40"/>
      <c r="S175" s="40"/>
      <c r="T175" s="40"/>
      <c r="U175" s="40"/>
      <c r="W175" s="40"/>
      <c r="X175" s="40"/>
      <c r="Y175" s="40"/>
      <c r="Z175" s="40"/>
      <c r="AA175" s="40"/>
      <c r="AB175" s="40"/>
      <c r="AC175" s="258"/>
      <c r="AD175" s="258"/>
      <c r="AE175" s="258"/>
      <c r="AF175" s="258"/>
      <c r="AG175" s="258"/>
      <c r="AH175" s="258"/>
      <c r="AI175" s="258"/>
      <c r="AJ175" s="258"/>
      <c r="AK175" s="258"/>
      <c r="AL175" s="258"/>
      <c r="AM175" s="258"/>
      <c r="AN175" s="258"/>
      <c r="AO175" s="258"/>
      <c r="AP175" s="258"/>
      <c r="AQ175" s="258"/>
    </row>
    <row r="176" spans="17:43" s="41" customFormat="1" ht="15">
      <c r="Q176" s="40"/>
      <c r="R176" s="40"/>
      <c r="S176" s="40"/>
      <c r="T176" s="40"/>
      <c r="U176" s="40"/>
      <c r="W176" s="40"/>
      <c r="X176" s="40"/>
      <c r="Y176" s="40"/>
      <c r="Z176" s="40"/>
      <c r="AA176" s="40"/>
      <c r="AB176" s="40"/>
      <c r="AC176" s="258"/>
      <c r="AD176" s="258"/>
      <c r="AE176" s="258"/>
      <c r="AF176" s="258"/>
      <c r="AG176" s="258"/>
      <c r="AH176" s="258"/>
      <c r="AI176" s="258"/>
      <c r="AJ176" s="258"/>
      <c r="AK176" s="258"/>
      <c r="AL176" s="258"/>
      <c r="AM176" s="258"/>
      <c r="AN176" s="258"/>
      <c r="AO176" s="258"/>
      <c r="AP176" s="258"/>
      <c r="AQ176" s="258"/>
    </row>
    <row r="177" spans="17:43" s="41" customFormat="1" ht="15">
      <c r="Q177" s="40"/>
      <c r="R177" s="40"/>
      <c r="S177" s="40"/>
      <c r="T177" s="40"/>
      <c r="U177" s="40"/>
      <c r="W177" s="40"/>
      <c r="X177" s="40"/>
      <c r="Y177" s="40"/>
      <c r="Z177" s="40"/>
      <c r="AA177" s="40"/>
      <c r="AB177" s="40"/>
      <c r="AC177" s="258"/>
      <c r="AD177" s="258"/>
      <c r="AE177" s="258"/>
      <c r="AF177" s="258"/>
      <c r="AG177" s="258"/>
      <c r="AH177" s="258"/>
      <c r="AI177" s="258"/>
      <c r="AJ177" s="258"/>
      <c r="AK177" s="258"/>
      <c r="AL177" s="258"/>
      <c r="AM177" s="258"/>
      <c r="AN177" s="258"/>
      <c r="AO177" s="258"/>
      <c r="AP177" s="258"/>
      <c r="AQ177" s="258"/>
    </row>
    <row r="178" spans="17:43" s="41" customFormat="1" ht="15">
      <c r="Q178" s="40"/>
      <c r="R178" s="40"/>
      <c r="S178" s="40"/>
      <c r="T178" s="40"/>
      <c r="U178" s="40"/>
      <c r="W178" s="40"/>
      <c r="X178" s="40"/>
      <c r="Y178" s="40"/>
      <c r="Z178" s="40"/>
      <c r="AA178" s="40"/>
      <c r="AB178" s="40"/>
      <c r="AC178" s="258"/>
      <c r="AD178" s="258"/>
      <c r="AE178" s="258"/>
      <c r="AF178" s="258"/>
      <c r="AG178" s="258"/>
      <c r="AH178" s="258"/>
      <c r="AI178" s="258"/>
      <c r="AJ178" s="258"/>
      <c r="AK178" s="258"/>
      <c r="AL178" s="258"/>
      <c r="AM178" s="258"/>
      <c r="AN178" s="258"/>
      <c r="AO178" s="258"/>
      <c r="AP178" s="258"/>
      <c r="AQ178" s="258"/>
    </row>
    <row r="179" spans="17:43" s="41" customFormat="1" ht="15">
      <c r="Q179" s="40"/>
      <c r="R179" s="40"/>
      <c r="S179" s="40"/>
      <c r="T179" s="40"/>
      <c r="U179" s="40"/>
      <c r="W179" s="40"/>
      <c r="X179" s="40"/>
      <c r="Y179" s="40"/>
      <c r="Z179" s="40"/>
      <c r="AA179" s="40"/>
      <c r="AB179" s="40"/>
      <c r="AC179" s="258"/>
      <c r="AD179" s="258"/>
      <c r="AE179" s="258"/>
      <c r="AF179" s="258"/>
      <c r="AG179" s="258"/>
      <c r="AH179" s="258"/>
      <c r="AI179" s="258"/>
      <c r="AJ179" s="258"/>
      <c r="AK179" s="258"/>
      <c r="AL179" s="258"/>
      <c r="AM179" s="258"/>
      <c r="AN179" s="258"/>
      <c r="AO179" s="258"/>
      <c r="AP179" s="258"/>
      <c r="AQ179" s="258"/>
    </row>
    <row r="180" spans="17:43" s="41" customFormat="1" ht="15">
      <c r="Q180" s="40"/>
      <c r="R180" s="40"/>
      <c r="S180" s="40"/>
      <c r="T180" s="40"/>
      <c r="U180" s="40"/>
      <c r="W180" s="40"/>
      <c r="X180" s="40"/>
      <c r="Y180" s="40"/>
      <c r="Z180" s="40"/>
      <c r="AA180" s="40"/>
      <c r="AB180" s="40"/>
      <c r="AC180" s="258"/>
      <c r="AD180" s="258"/>
      <c r="AE180" s="258"/>
      <c r="AF180" s="258"/>
      <c r="AG180" s="258"/>
      <c r="AH180" s="258"/>
      <c r="AI180" s="258"/>
      <c r="AJ180" s="258"/>
      <c r="AK180" s="258"/>
      <c r="AL180" s="258"/>
      <c r="AM180" s="258"/>
      <c r="AN180" s="258"/>
      <c r="AO180" s="258"/>
      <c r="AP180" s="258"/>
      <c r="AQ180" s="258"/>
    </row>
    <row r="181" spans="17:43" s="41" customFormat="1" ht="15">
      <c r="Q181" s="40"/>
      <c r="R181" s="40"/>
      <c r="S181" s="40"/>
      <c r="T181" s="40"/>
      <c r="U181" s="40"/>
      <c r="W181" s="40"/>
      <c r="X181" s="40"/>
      <c r="Y181" s="40"/>
      <c r="Z181" s="40"/>
      <c r="AA181" s="40"/>
      <c r="AB181" s="40"/>
      <c r="AC181" s="258"/>
      <c r="AD181" s="258"/>
      <c r="AE181" s="258"/>
      <c r="AF181" s="258"/>
      <c r="AG181" s="258"/>
      <c r="AH181" s="258"/>
      <c r="AI181" s="258"/>
      <c r="AJ181" s="258"/>
      <c r="AK181" s="258"/>
      <c r="AL181" s="258"/>
      <c r="AM181" s="258"/>
      <c r="AN181" s="258"/>
      <c r="AO181" s="258"/>
      <c r="AP181" s="258"/>
      <c r="AQ181" s="258"/>
    </row>
    <row r="182" spans="17:43" s="41" customFormat="1" ht="15">
      <c r="Q182" s="40"/>
      <c r="R182" s="40"/>
      <c r="S182" s="40"/>
      <c r="T182" s="40"/>
      <c r="U182" s="40"/>
      <c r="W182" s="40"/>
      <c r="X182" s="40"/>
      <c r="Y182" s="40"/>
      <c r="Z182" s="40"/>
      <c r="AA182" s="40"/>
      <c r="AB182" s="40"/>
      <c r="AC182" s="258"/>
      <c r="AD182" s="258"/>
      <c r="AE182" s="258"/>
      <c r="AF182" s="258"/>
      <c r="AG182" s="258"/>
      <c r="AH182" s="258"/>
      <c r="AI182" s="258"/>
      <c r="AJ182" s="258"/>
      <c r="AK182" s="258"/>
      <c r="AL182" s="258"/>
      <c r="AM182" s="258"/>
      <c r="AN182" s="258"/>
      <c r="AO182" s="258"/>
      <c r="AP182" s="258"/>
      <c r="AQ182" s="258"/>
    </row>
    <row r="183" spans="17:43" s="41" customFormat="1" ht="15">
      <c r="Q183" s="40"/>
      <c r="R183" s="40"/>
      <c r="S183" s="40"/>
      <c r="T183" s="40"/>
      <c r="U183" s="40"/>
      <c r="W183" s="40"/>
      <c r="X183" s="40"/>
      <c r="Y183" s="40"/>
      <c r="Z183" s="40"/>
      <c r="AA183" s="40"/>
      <c r="AB183" s="40"/>
      <c r="AC183" s="258"/>
      <c r="AD183" s="258"/>
      <c r="AE183" s="258"/>
      <c r="AF183" s="258"/>
      <c r="AG183" s="258"/>
      <c r="AH183" s="258"/>
      <c r="AI183" s="258"/>
      <c r="AJ183" s="258"/>
      <c r="AK183" s="258"/>
      <c r="AL183" s="258"/>
      <c r="AM183" s="258"/>
      <c r="AN183" s="258"/>
      <c r="AO183" s="258"/>
      <c r="AP183" s="258"/>
      <c r="AQ183" s="258"/>
    </row>
    <row r="184" spans="17:43" s="41" customFormat="1" ht="15">
      <c r="Q184" s="40"/>
      <c r="R184" s="40"/>
      <c r="S184" s="40"/>
      <c r="T184" s="40"/>
      <c r="U184" s="40"/>
      <c r="W184" s="40"/>
      <c r="X184" s="40"/>
      <c r="Y184" s="40"/>
      <c r="Z184" s="40"/>
      <c r="AA184" s="40"/>
      <c r="AB184" s="40"/>
      <c r="AC184" s="258"/>
      <c r="AD184" s="258"/>
      <c r="AE184" s="258"/>
      <c r="AF184" s="258"/>
      <c r="AG184" s="258"/>
      <c r="AH184" s="258"/>
      <c r="AI184" s="258"/>
      <c r="AJ184" s="258"/>
      <c r="AK184" s="258"/>
      <c r="AL184" s="258"/>
      <c r="AM184" s="258"/>
      <c r="AN184" s="258"/>
      <c r="AO184" s="258"/>
      <c r="AP184" s="258"/>
      <c r="AQ184" s="258"/>
    </row>
    <row r="185" spans="17:43" s="41" customFormat="1" ht="15">
      <c r="Q185" s="40"/>
      <c r="R185" s="40"/>
      <c r="S185" s="40"/>
      <c r="T185" s="40"/>
      <c r="U185" s="40"/>
      <c r="W185" s="40"/>
      <c r="X185" s="40"/>
      <c r="Y185" s="40"/>
      <c r="Z185" s="40"/>
      <c r="AA185" s="40"/>
      <c r="AB185" s="40"/>
      <c r="AC185" s="258"/>
      <c r="AD185" s="258"/>
      <c r="AE185" s="258"/>
      <c r="AF185" s="258"/>
      <c r="AG185" s="258"/>
      <c r="AH185" s="258"/>
      <c r="AI185" s="258"/>
      <c r="AJ185" s="258"/>
      <c r="AK185" s="258"/>
      <c r="AL185" s="258"/>
      <c r="AM185" s="258"/>
      <c r="AN185" s="258"/>
      <c r="AO185" s="258"/>
      <c r="AP185" s="258"/>
      <c r="AQ185" s="258"/>
    </row>
    <row r="186" spans="17:43" s="41" customFormat="1" ht="15">
      <c r="Q186" s="40"/>
      <c r="R186" s="40"/>
      <c r="S186" s="40"/>
      <c r="T186" s="40"/>
      <c r="U186" s="40"/>
      <c r="W186" s="40"/>
      <c r="X186" s="40"/>
      <c r="Y186" s="40"/>
      <c r="Z186" s="40"/>
      <c r="AA186" s="40"/>
      <c r="AB186" s="40"/>
      <c r="AC186" s="258"/>
      <c r="AD186" s="258"/>
      <c r="AE186" s="258"/>
      <c r="AF186" s="258"/>
      <c r="AG186" s="258"/>
      <c r="AH186" s="258"/>
      <c r="AI186" s="258"/>
      <c r="AJ186" s="258"/>
      <c r="AK186" s="258"/>
      <c r="AL186" s="258"/>
      <c r="AM186" s="258"/>
      <c r="AN186" s="258"/>
      <c r="AO186" s="258"/>
      <c r="AP186" s="258"/>
      <c r="AQ186" s="258"/>
    </row>
    <row r="187" spans="17:43" s="41" customFormat="1" ht="15">
      <c r="Q187" s="40"/>
      <c r="R187" s="40"/>
      <c r="S187" s="40"/>
      <c r="T187" s="40"/>
      <c r="U187" s="40"/>
      <c r="W187" s="40"/>
      <c r="X187" s="40"/>
      <c r="Y187" s="40"/>
      <c r="Z187" s="40"/>
      <c r="AA187" s="40"/>
      <c r="AB187" s="40"/>
      <c r="AC187" s="258"/>
      <c r="AD187" s="258"/>
      <c r="AE187" s="258"/>
      <c r="AF187" s="258"/>
      <c r="AG187" s="258"/>
      <c r="AH187" s="258"/>
      <c r="AI187" s="258"/>
      <c r="AJ187" s="258"/>
      <c r="AK187" s="258"/>
      <c r="AL187" s="258"/>
      <c r="AM187" s="258"/>
      <c r="AN187" s="258"/>
      <c r="AO187" s="258"/>
      <c r="AP187" s="258"/>
      <c r="AQ187" s="258"/>
    </row>
    <row r="188" spans="17:43" s="41" customFormat="1" ht="15">
      <c r="Q188" s="40"/>
      <c r="R188" s="40"/>
      <c r="S188" s="40"/>
      <c r="T188" s="40"/>
      <c r="U188" s="40"/>
      <c r="W188" s="40"/>
      <c r="X188" s="40"/>
      <c r="Y188" s="40"/>
      <c r="Z188" s="40"/>
      <c r="AA188" s="40"/>
      <c r="AB188" s="40"/>
      <c r="AC188" s="258"/>
      <c r="AD188" s="258"/>
      <c r="AE188" s="258"/>
      <c r="AF188" s="258"/>
      <c r="AG188" s="258"/>
      <c r="AH188" s="258"/>
      <c r="AI188" s="258"/>
      <c r="AJ188" s="258"/>
      <c r="AK188" s="258"/>
      <c r="AL188" s="258"/>
      <c r="AM188" s="258"/>
      <c r="AN188" s="258"/>
      <c r="AO188" s="258"/>
      <c r="AP188" s="258"/>
      <c r="AQ188" s="258"/>
    </row>
    <row r="189" spans="17:43" s="41" customFormat="1" ht="15">
      <c r="Q189" s="40"/>
      <c r="R189" s="40"/>
      <c r="S189" s="40"/>
      <c r="T189" s="40"/>
      <c r="U189" s="40"/>
      <c r="W189" s="40"/>
      <c r="X189" s="40"/>
      <c r="Y189" s="40"/>
      <c r="Z189" s="40"/>
      <c r="AA189" s="40"/>
      <c r="AB189" s="40"/>
      <c r="AC189" s="258"/>
      <c r="AD189" s="258"/>
      <c r="AE189" s="258"/>
      <c r="AF189" s="258"/>
      <c r="AG189" s="258"/>
      <c r="AH189" s="258"/>
      <c r="AI189" s="258"/>
      <c r="AJ189" s="258"/>
      <c r="AK189" s="258"/>
      <c r="AL189" s="258"/>
      <c r="AM189" s="258"/>
      <c r="AN189" s="258"/>
      <c r="AO189" s="258"/>
      <c r="AP189" s="258"/>
      <c r="AQ189" s="258"/>
    </row>
    <row r="190" spans="17:43" s="41" customFormat="1" ht="15">
      <c r="Q190" s="40"/>
      <c r="R190" s="40"/>
      <c r="S190" s="40"/>
      <c r="T190" s="40"/>
      <c r="U190" s="40"/>
      <c r="W190" s="40"/>
      <c r="X190" s="40"/>
      <c r="Y190" s="40"/>
      <c r="Z190" s="40"/>
      <c r="AA190" s="40"/>
      <c r="AB190" s="40"/>
      <c r="AC190" s="258"/>
      <c r="AD190" s="258"/>
      <c r="AE190" s="258"/>
      <c r="AF190" s="258"/>
      <c r="AG190" s="258"/>
      <c r="AH190" s="258"/>
      <c r="AI190" s="258"/>
      <c r="AJ190" s="258"/>
      <c r="AK190" s="258"/>
      <c r="AL190" s="258"/>
      <c r="AM190" s="258"/>
      <c r="AN190" s="258"/>
      <c r="AO190" s="258"/>
      <c r="AP190" s="258"/>
      <c r="AQ190" s="258"/>
    </row>
    <row r="191" spans="17:43" s="41" customFormat="1" ht="15">
      <c r="Q191" s="40"/>
      <c r="R191" s="40"/>
      <c r="S191" s="40"/>
      <c r="T191" s="40"/>
      <c r="U191" s="40"/>
      <c r="W191" s="40"/>
      <c r="X191" s="40"/>
      <c r="Y191" s="40"/>
      <c r="Z191" s="40"/>
      <c r="AA191" s="40"/>
      <c r="AB191" s="40"/>
      <c r="AC191" s="258"/>
      <c r="AD191" s="258"/>
      <c r="AE191" s="258"/>
      <c r="AF191" s="258"/>
      <c r="AG191" s="258"/>
      <c r="AH191" s="258"/>
      <c r="AI191" s="258"/>
      <c r="AJ191" s="258"/>
      <c r="AK191" s="258"/>
      <c r="AL191" s="258"/>
      <c r="AM191" s="258"/>
      <c r="AN191" s="258"/>
      <c r="AO191" s="258"/>
      <c r="AP191" s="258"/>
      <c r="AQ191" s="258"/>
    </row>
    <row r="192" spans="17:43" s="41" customFormat="1" ht="15">
      <c r="Q192" s="40"/>
      <c r="R192" s="40"/>
      <c r="S192" s="40"/>
      <c r="T192" s="40"/>
      <c r="U192" s="40"/>
      <c r="W192" s="40"/>
      <c r="X192" s="40"/>
      <c r="Y192" s="40"/>
      <c r="Z192" s="40"/>
      <c r="AA192" s="40"/>
      <c r="AB192" s="40"/>
      <c r="AC192" s="258"/>
      <c r="AD192" s="258"/>
      <c r="AE192" s="258"/>
      <c r="AF192" s="258"/>
      <c r="AG192" s="258"/>
      <c r="AH192" s="258"/>
      <c r="AI192" s="258"/>
      <c r="AJ192" s="258"/>
      <c r="AK192" s="258"/>
      <c r="AL192" s="258"/>
      <c r="AM192" s="258"/>
      <c r="AN192" s="258"/>
      <c r="AO192" s="258"/>
      <c r="AP192" s="258"/>
      <c r="AQ192" s="258"/>
    </row>
    <row r="193" spans="17:43" s="41" customFormat="1" ht="15">
      <c r="Q193" s="40"/>
      <c r="R193" s="40"/>
      <c r="S193" s="40"/>
      <c r="T193" s="40"/>
      <c r="U193" s="40"/>
      <c r="W193" s="40"/>
      <c r="X193" s="40"/>
      <c r="Y193" s="40"/>
      <c r="Z193" s="40"/>
      <c r="AA193" s="40"/>
      <c r="AB193" s="40"/>
      <c r="AC193" s="258"/>
      <c r="AD193" s="258"/>
      <c r="AE193" s="258"/>
      <c r="AF193" s="258"/>
      <c r="AG193" s="258"/>
      <c r="AH193" s="258"/>
      <c r="AI193" s="258"/>
      <c r="AJ193" s="258"/>
      <c r="AK193" s="258"/>
      <c r="AL193" s="258"/>
      <c r="AM193" s="258"/>
      <c r="AN193" s="258"/>
      <c r="AO193" s="258"/>
      <c r="AP193" s="258"/>
      <c r="AQ193" s="258"/>
    </row>
    <row r="194" spans="17:43" s="41" customFormat="1" ht="15">
      <c r="Q194" s="40"/>
      <c r="R194" s="40"/>
      <c r="S194" s="40"/>
      <c r="T194" s="40"/>
      <c r="U194" s="40"/>
      <c r="W194" s="40"/>
      <c r="X194" s="40"/>
      <c r="Y194" s="40"/>
      <c r="Z194" s="40"/>
      <c r="AA194" s="40"/>
      <c r="AB194" s="40"/>
      <c r="AC194" s="258"/>
      <c r="AD194" s="258"/>
      <c r="AE194" s="258"/>
      <c r="AF194" s="258"/>
      <c r="AG194" s="258"/>
      <c r="AH194" s="258"/>
      <c r="AI194" s="258"/>
      <c r="AJ194" s="258"/>
      <c r="AK194" s="258"/>
      <c r="AL194" s="258"/>
      <c r="AM194" s="258"/>
      <c r="AN194" s="258"/>
      <c r="AO194" s="258"/>
      <c r="AP194" s="258"/>
      <c r="AQ194" s="258"/>
    </row>
    <row r="195" spans="17:43" s="41" customFormat="1" ht="15">
      <c r="Q195" s="40"/>
      <c r="R195" s="40"/>
      <c r="S195" s="40"/>
      <c r="T195" s="40"/>
      <c r="U195" s="40"/>
      <c r="W195" s="40"/>
      <c r="X195" s="40"/>
      <c r="Y195" s="40"/>
      <c r="Z195" s="40"/>
      <c r="AA195" s="40"/>
      <c r="AB195" s="40"/>
      <c r="AC195" s="258"/>
      <c r="AD195" s="258"/>
      <c r="AE195" s="258"/>
      <c r="AF195" s="258"/>
      <c r="AG195" s="258"/>
      <c r="AH195" s="258"/>
      <c r="AI195" s="258"/>
      <c r="AJ195" s="258"/>
      <c r="AK195" s="258"/>
      <c r="AL195" s="258"/>
      <c r="AM195" s="258"/>
      <c r="AN195" s="258"/>
      <c r="AO195" s="258"/>
      <c r="AP195" s="258"/>
      <c r="AQ195" s="258"/>
    </row>
    <row r="196" spans="17:43" s="41" customFormat="1" ht="15">
      <c r="Q196" s="40"/>
      <c r="R196" s="40"/>
      <c r="S196" s="40"/>
      <c r="T196" s="40"/>
      <c r="U196" s="40"/>
      <c r="W196" s="40"/>
      <c r="X196" s="40"/>
      <c r="Y196" s="40"/>
      <c r="Z196" s="40"/>
      <c r="AA196" s="40"/>
      <c r="AB196" s="40"/>
      <c r="AC196" s="258"/>
      <c r="AD196" s="258"/>
      <c r="AE196" s="258"/>
      <c r="AF196" s="258"/>
      <c r="AG196" s="258"/>
      <c r="AH196" s="258"/>
      <c r="AI196" s="258"/>
      <c r="AJ196" s="258"/>
      <c r="AK196" s="258"/>
      <c r="AL196" s="258"/>
      <c r="AM196" s="258"/>
      <c r="AN196" s="258"/>
      <c r="AO196" s="258"/>
      <c r="AP196" s="258"/>
      <c r="AQ196" s="258"/>
    </row>
    <row r="197" spans="17:43" s="41" customFormat="1" ht="15">
      <c r="Q197" s="40"/>
      <c r="R197" s="40"/>
      <c r="S197" s="40"/>
      <c r="T197" s="40"/>
      <c r="U197" s="40"/>
      <c r="W197" s="40"/>
      <c r="X197" s="40"/>
      <c r="Y197" s="40"/>
      <c r="Z197" s="40"/>
      <c r="AA197" s="40"/>
      <c r="AB197" s="40"/>
      <c r="AC197" s="258"/>
      <c r="AD197" s="258"/>
      <c r="AE197" s="258"/>
      <c r="AF197" s="258"/>
      <c r="AG197" s="258"/>
      <c r="AH197" s="258"/>
      <c r="AI197" s="258"/>
      <c r="AJ197" s="258"/>
      <c r="AK197" s="258"/>
      <c r="AL197" s="258"/>
      <c r="AM197" s="258"/>
      <c r="AN197" s="258"/>
      <c r="AO197" s="258"/>
      <c r="AP197" s="258"/>
      <c r="AQ197" s="258"/>
    </row>
    <row r="198" spans="17:43" s="41" customFormat="1" ht="15">
      <c r="Q198" s="40"/>
      <c r="R198" s="40"/>
      <c r="S198" s="40"/>
      <c r="T198" s="40"/>
      <c r="U198" s="40"/>
      <c r="W198" s="40"/>
      <c r="X198" s="40"/>
      <c r="Y198" s="40"/>
      <c r="Z198" s="40"/>
      <c r="AA198" s="40"/>
      <c r="AB198" s="40"/>
      <c r="AC198" s="258"/>
      <c r="AD198" s="258"/>
      <c r="AE198" s="258"/>
      <c r="AF198" s="258"/>
      <c r="AG198" s="258"/>
      <c r="AH198" s="258"/>
      <c r="AI198" s="258"/>
      <c r="AJ198" s="258"/>
      <c r="AK198" s="258"/>
      <c r="AL198" s="258"/>
      <c r="AM198" s="258"/>
      <c r="AN198" s="258"/>
      <c r="AO198" s="258"/>
      <c r="AP198" s="258"/>
      <c r="AQ198" s="258"/>
    </row>
    <row r="199" spans="17:43" s="41" customFormat="1" ht="15">
      <c r="Q199" s="40"/>
      <c r="R199" s="40"/>
      <c r="S199" s="40"/>
      <c r="T199" s="40"/>
      <c r="U199" s="40"/>
      <c r="W199" s="40"/>
      <c r="X199" s="40"/>
      <c r="Y199" s="40"/>
      <c r="Z199" s="40"/>
      <c r="AA199" s="40"/>
      <c r="AB199" s="40"/>
      <c r="AC199" s="258"/>
      <c r="AD199" s="258"/>
      <c r="AE199" s="258"/>
      <c r="AF199" s="258"/>
      <c r="AG199" s="258"/>
      <c r="AH199" s="258"/>
      <c r="AI199" s="258"/>
      <c r="AJ199" s="258"/>
      <c r="AK199" s="258"/>
      <c r="AL199" s="258"/>
      <c r="AM199" s="258"/>
      <c r="AN199" s="258"/>
      <c r="AO199" s="258"/>
      <c r="AP199" s="258"/>
      <c r="AQ199" s="258"/>
    </row>
    <row r="200" spans="17:43" s="41" customFormat="1" ht="15">
      <c r="Q200" s="40"/>
      <c r="R200" s="40"/>
      <c r="S200" s="40"/>
      <c r="T200" s="40"/>
      <c r="U200" s="40"/>
      <c r="W200" s="40"/>
      <c r="X200" s="40"/>
      <c r="Y200" s="40"/>
      <c r="Z200" s="40"/>
      <c r="AA200" s="40"/>
      <c r="AB200" s="40"/>
      <c r="AC200" s="258"/>
      <c r="AD200" s="258"/>
      <c r="AE200" s="258"/>
      <c r="AF200" s="258"/>
      <c r="AG200" s="258"/>
      <c r="AH200" s="258"/>
      <c r="AI200" s="258"/>
      <c r="AJ200" s="258"/>
      <c r="AK200" s="258"/>
      <c r="AL200" s="258"/>
      <c r="AM200" s="258"/>
      <c r="AN200" s="258"/>
      <c r="AO200" s="258"/>
      <c r="AP200" s="258"/>
      <c r="AQ200" s="258"/>
    </row>
    <row r="201" spans="17:43" s="41" customFormat="1" ht="15">
      <c r="Q201" s="40"/>
      <c r="R201" s="40"/>
      <c r="S201" s="40"/>
      <c r="T201" s="40"/>
      <c r="U201" s="40"/>
      <c r="W201" s="40"/>
      <c r="X201" s="40"/>
      <c r="Y201" s="40"/>
      <c r="Z201" s="40"/>
      <c r="AA201" s="40"/>
      <c r="AB201" s="40"/>
      <c r="AC201" s="258"/>
      <c r="AD201" s="258"/>
      <c r="AE201" s="258"/>
      <c r="AF201" s="258"/>
      <c r="AG201" s="258"/>
      <c r="AH201" s="258"/>
      <c r="AI201" s="258"/>
      <c r="AJ201" s="258"/>
      <c r="AK201" s="258"/>
      <c r="AL201" s="258"/>
      <c r="AM201" s="258"/>
      <c r="AN201" s="258"/>
      <c r="AO201" s="258"/>
      <c r="AP201" s="258"/>
      <c r="AQ201" s="258"/>
    </row>
    <row r="202" spans="17:43" s="41" customFormat="1" ht="15">
      <c r="Q202" s="40"/>
      <c r="R202" s="40"/>
      <c r="S202" s="40"/>
      <c r="T202" s="40"/>
      <c r="U202" s="40"/>
      <c r="W202" s="40"/>
      <c r="X202" s="40"/>
      <c r="Y202" s="40"/>
      <c r="Z202" s="40"/>
      <c r="AA202" s="40"/>
      <c r="AB202" s="40"/>
      <c r="AC202" s="258"/>
      <c r="AD202" s="258"/>
      <c r="AE202" s="258"/>
      <c r="AF202" s="258"/>
      <c r="AG202" s="258"/>
      <c r="AH202" s="258"/>
      <c r="AI202" s="258"/>
      <c r="AJ202" s="258"/>
      <c r="AK202" s="258"/>
      <c r="AL202" s="258"/>
      <c r="AM202" s="258"/>
      <c r="AN202" s="258"/>
      <c r="AO202" s="258"/>
      <c r="AP202" s="258"/>
      <c r="AQ202" s="258"/>
    </row>
    <row r="203" spans="17:43" s="41" customFormat="1" ht="15">
      <c r="Q203" s="40"/>
      <c r="R203" s="40"/>
      <c r="S203" s="40"/>
      <c r="T203" s="40"/>
      <c r="U203" s="40"/>
      <c r="W203" s="40"/>
      <c r="X203" s="40"/>
      <c r="Y203" s="40"/>
      <c r="Z203" s="40"/>
      <c r="AA203" s="40"/>
      <c r="AB203" s="40"/>
      <c r="AC203" s="258"/>
      <c r="AD203" s="258"/>
      <c r="AE203" s="258"/>
      <c r="AF203" s="258"/>
      <c r="AG203" s="258"/>
      <c r="AH203" s="258"/>
      <c r="AI203" s="258"/>
      <c r="AJ203" s="258"/>
      <c r="AK203" s="258"/>
      <c r="AL203" s="258"/>
      <c r="AM203" s="258"/>
      <c r="AN203" s="258"/>
      <c r="AO203" s="258"/>
      <c r="AP203" s="258"/>
      <c r="AQ203" s="258"/>
    </row>
    <row r="204" spans="17:43" s="41" customFormat="1" ht="15">
      <c r="Q204" s="40"/>
      <c r="R204" s="40"/>
      <c r="S204" s="40"/>
      <c r="T204" s="40"/>
      <c r="U204" s="40"/>
      <c r="W204" s="40"/>
      <c r="X204" s="40"/>
      <c r="Y204" s="40"/>
      <c r="Z204" s="40"/>
      <c r="AA204" s="40"/>
      <c r="AB204" s="40"/>
      <c r="AC204" s="258"/>
      <c r="AD204" s="258"/>
      <c r="AE204" s="258"/>
      <c r="AF204" s="258"/>
      <c r="AG204" s="258"/>
      <c r="AH204" s="258"/>
      <c r="AI204" s="258"/>
      <c r="AJ204" s="258"/>
      <c r="AK204" s="258"/>
      <c r="AL204" s="258"/>
      <c r="AM204" s="258"/>
      <c r="AN204" s="258"/>
      <c r="AO204" s="258"/>
      <c r="AP204" s="258"/>
      <c r="AQ204" s="258"/>
    </row>
    <row r="205" spans="17:43" s="41" customFormat="1" ht="15">
      <c r="Q205" s="40"/>
      <c r="R205" s="40"/>
      <c r="S205" s="40"/>
      <c r="T205" s="40"/>
      <c r="U205" s="40"/>
      <c r="W205" s="40"/>
      <c r="X205" s="40"/>
      <c r="Y205" s="40"/>
      <c r="Z205" s="40"/>
      <c r="AA205" s="40"/>
      <c r="AB205" s="40"/>
      <c r="AC205" s="258"/>
      <c r="AD205" s="258"/>
      <c r="AE205" s="258"/>
      <c r="AF205" s="258"/>
      <c r="AG205" s="258"/>
      <c r="AH205" s="258"/>
      <c r="AI205" s="258"/>
      <c r="AJ205" s="258"/>
      <c r="AK205" s="258"/>
      <c r="AL205" s="258"/>
      <c r="AM205" s="258"/>
      <c r="AN205" s="258"/>
      <c r="AO205" s="258"/>
      <c r="AP205" s="258"/>
      <c r="AQ205" s="258"/>
    </row>
    <row r="206" spans="17:43" s="41" customFormat="1" ht="15">
      <c r="Q206" s="40"/>
      <c r="R206" s="40"/>
      <c r="S206" s="40"/>
      <c r="T206" s="40"/>
      <c r="U206" s="40"/>
      <c r="W206" s="40"/>
      <c r="X206" s="40"/>
      <c r="Y206" s="40"/>
      <c r="Z206" s="40"/>
      <c r="AA206" s="40"/>
      <c r="AB206" s="40"/>
      <c r="AC206" s="258"/>
      <c r="AD206" s="258"/>
      <c r="AE206" s="258"/>
      <c r="AF206" s="258"/>
      <c r="AG206" s="258"/>
      <c r="AH206" s="258"/>
      <c r="AI206" s="258"/>
      <c r="AJ206" s="258"/>
      <c r="AK206" s="258"/>
      <c r="AL206" s="258"/>
      <c r="AM206" s="258"/>
      <c r="AN206" s="258"/>
      <c r="AO206" s="258"/>
      <c r="AP206" s="258"/>
      <c r="AQ206" s="258"/>
    </row>
    <row r="207" spans="17:43" s="41" customFormat="1" ht="15">
      <c r="Q207" s="40"/>
      <c r="R207" s="40"/>
      <c r="S207" s="40"/>
      <c r="T207" s="40"/>
      <c r="U207" s="40"/>
      <c r="W207" s="40"/>
      <c r="X207" s="40"/>
      <c r="Y207" s="40"/>
      <c r="Z207" s="40"/>
      <c r="AA207" s="40"/>
      <c r="AB207" s="40"/>
      <c r="AC207" s="258"/>
      <c r="AD207" s="258"/>
      <c r="AE207" s="258"/>
      <c r="AF207" s="258"/>
      <c r="AG207" s="258"/>
      <c r="AH207" s="258"/>
      <c r="AI207" s="258"/>
      <c r="AJ207" s="258"/>
      <c r="AK207" s="258"/>
      <c r="AL207" s="258"/>
      <c r="AM207" s="258"/>
      <c r="AN207" s="258"/>
      <c r="AO207" s="258"/>
      <c r="AP207" s="258"/>
      <c r="AQ207" s="258"/>
    </row>
    <row r="208" spans="17:43" s="41" customFormat="1" ht="15">
      <c r="Q208" s="40"/>
      <c r="R208" s="40"/>
      <c r="S208" s="40"/>
      <c r="T208" s="40"/>
      <c r="U208" s="40"/>
      <c r="W208" s="40"/>
      <c r="X208" s="40"/>
      <c r="Y208" s="40"/>
      <c r="Z208" s="40"/>
      <c r="AA208" s="40"/>
      <c r="AB208" s="40"/>
      <c r="AC208" s="258"/>
      <c r="AD208" s="258"/>
      <c r="AE208" s="258"/>
      <c r="AF208" s="258"/>
      <c r="AG208" s="258"/>
      <c r="AH208" s="258"/>
      <c r="AI208" s="258"/>
      <c r="AJ208" s="258"/>
      <c r="AK208" s="258"/>
      <c r="AL208" s="258"/>
      <c r="AM208" s="258"/>
      <c r="AN208" s="258"/>
      <c r="AO208" s="258"/>
      <c r="AP208" s="258"/>
      <c r="AQ208" s="258"/>
    </row>
    <row r="209" spans="17:43" s="41" customFormat="1" ht="15">
      <c r="Q209" s="40"/>
      <c r="R209" s="40"/>
      <c r="S209" s="40"/>
      <c r="T209" s="40"/>
      <c r="U209" s="40"/>
      <c r="W209" s="40"/>
      <c r="X209" s="40"/>
      <c r="Y209" s="40"/>
      <c r="Z209" s="40"/>
      <c r="AA209" s="40"/>
      <c r="AB209" s="40"/>
      <c r="AC209" s="258"/>
      <c r="AD209" s="258"/>
      <c r="AE209" s="258"/>
      <c r="AF209" s="258"/>
      <c r="AG209" s="258"/>
      <c r="AH209" s="258"/>
      <c r="AI209" s="258"/>
      <c r="AJ209" s="258"/>
      <c r="AK209" s="258"/>
      <c r="AL209" s="258"/>
      <c r="AM209" s="258"/>
      <c r="AN209" s="258"/>
      <c r="AO209" s="258"/>
      <c r="AP209" s="258"/>
      <c r="AQ209" s="258"/>
    </row>
    <row r="210" spans="17:43" s="41" customFormat="1" ht="15">
      <c r="Q210" s="40"/>
      <c r="R210" s="40"/>
      <c r="S210" s="40"/>
      <c r="T210" s="40"/>
      <c r="U210" s="40"/>
      <c r="W210" s="40"/>
      <c r="X210" s="40"/>
      <c r="Y210" s="40"/>
      <c r="Z210" s="40"/>
      <c r="AA210" s="40"/>
      <c r="AB210" s="40"/>
      <c r="AC210" s="258"/>
      <c r="AD210" s="258"/>
      <c r="AE210" s="258"/>
      <c r="AF210" s="258"/>
      <c r="AG210" s="258"/>
      <c r="AH210" s="258"/>
      <c r="AI210" s="258"/>
      <c r="AJ210" s="258"/>
      <c r="AK210" s="258"/>
      <c r="AL210" s="258"/>
      <c r="AM210" s="258"/>
      <c r="AN210" s="258"/>
      <c r="AO210" s="258"/>
      <c r="AP210" s="258"/>
      <c r="AQ210" s="258"/>
    </row>
    <row r="211" spans="17:43" s="41" customFormat="1" ht="15">
      <c r="Q211" s="40"/>
      <c r="R211" s="40"/>
      <c r="S211" s="40"/>
      <c r="T211" s="40"/>
      <c r="U211" s="40"/>
      <c r="W211" s="40"/>
      <c r="X211" s="40"/>
      <c r="Y211" s="40"/>
      <c r="Z211" s="40"/>
      <c r="AA211" s="40"/>
      <c r="AB211" s="40"/>
      <c r="AC211" s="258"/>
      <c r="AD211" s="258"/>
      <c r="AE211" s="258"/>
      <c r="AF211" s="258"/>
      <c r="AG211" s="258"/>
      <c r="AH211" s="258"/>
      <c r="AI211" s="258"/>
      <c r="AJ211" s="258"/>
      <c r="AK211" s="258"/>
      <c r="AL211" s="258"/>
      <c r="AM211" s="258"/>
      <c r="AN211" s="258"/>
      <c r="AO211" s="258"/>
      <c r="AP211" s="258"/>
      <c r="AQ211" s="258"/>
    </row>
    <row r="212" spans="17:43" s="41" customFormat="1" ht="15">
      <c r="Q212" s="40"/>
      <c r="R212" s="40"/>
      <c r="S212" s="40"/>
      <c r="T212" s="40"/>
      <c r="U212" s="40"/>
      <c r="W212" s="40"/>
      <c r="X212" s="40"/>
      <c r="Y212" s="40"/>
      <c r="Z212" s="40"/>
      <c r="AA212" s="40"/>
      <c r="AB212" s="40"/>
      <c r="AC212" s="258"/>
      <c r="AD212" s="258"/>
      <c r="AE212" s="258"/>
      <c r="AF212" s="258"/>
      <c r="AG212" s="258"/>
      <c r="AH212" s="258"/>
      <c r="AI212" s="258"/>
      <c r="AJ212" s="258"/>
      <c r="AK212" s="258"/>
      <c r="AL212" s="258"/>
      <c r="AM212" s="258"/>
      <c r="AN212" s="258"/>
      <c r="AO212" s="258"/>
      <c r="AP212" s="258"/>
      <c r="AQ212" s="258"/>
    </row>
    <row r="213" spans="17:43" s="41" customFormat="1" ht="15">
      <c r="Q213" s="40"/>
      <c r="R213" s="40"/>
      <c r="S213" s="40"/>
      <c r="T213" s="40"/>
      <c r="U213" s="40"/>
      <c r="W213" s="40"/>
      <c r="X213" s="40"/>
      <c r="Y213" s="40"/>
      <c r="Z213" s="40"/>
      <c r="AA213" s="40"/>
      <c r="AB213" s="40"/>
      <c r="AC213" s="258"/>
      <c r="AD213" s="258"/>
      <c r="AE213" s="258"/>
      <c r="AF213" s="258"/>
      <c r="AG213" s="258"/>
      <c r="AH213" s="258"/>
      <c r="AI213" s="258"/>
      <c r="AJ213" s="258"/>
      <c r="AK213" s="258"/>
      <c r="AL213" s="258"/>
      <c r="AM213" s="258"/>
      <c r="AN213" s="258"/>
      <c r="AO213" s="258"/>
      <c r="AP213" s="258"/>
      <c r="AQ213" s="258"/>
    </row>
    <row r="214" spans="17:43" s="41" customFormat="1" ht="15">
      <c r="Q214" s="40"/>
      <c r="R214" s="40"/>
      <c r="S214" s="40"/>
      <c r="T214" s="40"/>
      <c r="U214" s="40"/>
      <c r="W214" s="40"/>
      <c r="X214" s="40"/>
      <c r="Y214" s="40"/>
      <c r="Z214" s="40"/>
      <c r="AA214" s="40"/>
      <c r="AB214" s="40"/>
      <c r="AC214" s="258"/>
      <c r="AD214" s="258"/>
      <c r="AE214" s="258"/>
      <c r="AF214" s="258"/>
      <c r="AG214" s="258"/>
      <c r="AH214" s="258"/>
      <c r="AI214" s="258"/>
      <c r="AJ214" s="258"/>
      <c r="AK214" s="258"/>
      <c r="AL214" s="258"/>
      <c r="AM214" s="258"/>
      <c r="AN214" s="258"/>
      <c r="AO214" s="258"/>
      <c r="AP214" s="258"/>
      <c r="AQ214" s="258"/>
    </row>
    <row r="215" spans="17:43" s="41" customFormat="1" ht="15">
      <c r="Q215" s="40"/>
      <c r="R215" s="40"/>
      <c r="S215" s="40"/>
      <c r="T215" s="40"/>
      <c r="U215" s="40"/>
      <c r="W215" s="40"/>
      <c r="X215" s="40"/>
      <c r="Y215" s="40"/>
      <c r="Z215" s="40"/>
      <c r="AA215" s="40"/>
      <c r="AB215" s="40"/>
      <c r="AC215" s="258"/>
      <c r="AD215" s="258"/>
      <c r="AE215" s="258"/>
      <c r="AF215" s="258"/>
      <c r="AG215" s="258"/>
      <c r="AH215" s="258"/>
      <c r="AI215" s="258"/>
      <c r="AJ215" s="258"/>
      <c r="AK215" s="258"/>
      <c r="AL215" s="258"/>
      <c r="AM215" s="258"/>
      <c r="AN215" s="258"/>
      <c r="AO215" s="258"/>
      <c r="AP215" s="258"/>
      <c r="AQ215" s="258"/>
    </row>
    <row r="216" spans="17:43" s="41" customFormat="1" ht="15">
      <c r="Q216" s="40"/>
      <c r="R216" s="40"/>
      <c r="S216" s="40"/>
      <c r="T216" s="40"/>
      <c r="U216" s="40"/>
      <c r="W216" s="40"/>
      <c r="X216" s="40"/>
      <c r="Y216" s="40"/>
      <c r="Z216" s="40"/>
      <c r="AA216" s="40"/>
      <c r="AB216" s="40"/>
      <c r="AC216" s="258"/>
      <c r="AD216" s="258"/>
      <c r="AE216" s="258"/>
      <c r="AF216" s="258"/>
      <c r="AG216" s="258"/>
      <c r="AH216" s="258"/>
      <c r="AI216" s="258"/>
      <c r="AJ216" s="258"/>
      <c r="AK216" s="258"/>
      <c r="AL216" s="258"/>
      <c r="AM216" s="258"/>
      <c r="AN216" s="258"/>
      <c r="AO216" s="258"/>
      <c r="AP216" s="258"/>
      <c r="AQ216" s="258"/>
    </row>
    <row r="217" spans="17:43" s="41" customFormat="1" ht="15">
      <c r="Q217" s="40"/>
      <c r="R217" s="40"/>
      <c r="S217" s="40"/>
      <c r="T217" s="40"/>
      <c r="U217" s="40"/>
      <c r="W217" s="40"/>
      <c r="X217" s="40"/>
      <c r="Y217" s="40"/>
      <c r="Z217" s="40"/>
      <c r="AA217" s="40"/>
      <c r="AB217" s="40"/>
      <c r="AC217" s="258"/>
      <c r="AD217" s="258"/>
      <c r="AE217" s="258"/>
      <c r="AF217" s="258"/>
      <c r="AG217" s="258"/>
      <c r="AH217" s="258"/>
      <c r="AI217" s="258"/>
      <c r="AJ217" s="258"/>
      <c r="AK217" s="258"/>
      <c r="AL217" s="258"/>
      <c r="AM217" s="258"/>
      <c r="AN217" s="258"/>
      <c r="AO217" s="258"/>
      <c r="AP217" s="258"/>
      <c r="AQ217" s="258"/>
    </row>
    <row r="218" spans="17:43" s="41" customFormat="1" ht="15">
      <c r="Q218" s="40"/>
      <c r="R218" s="40"/>
      <c r="S218" s="40"/>
      <c r="T218" s="40"/>
      <c r="U218" s="40"/>
      <c r="W218" s="40"/>
      <c r="X218" s="40"/>
      <c r="Y218" s="40"/>
      <c r="Z218" s="40"/>
      <c r="AA218" s="40"/>
      <c r="AB218" s="40"/>
      <c r="AC218" s="258"/>
      <c r="AD218" s="258"/>
      <c r="AE218" s="258"/>
      <c r="AF218" s="258"/>
      <c r="AG218" s="258"/>
      <c r="AH218" s="258"/>
      <c r="AI218" s="258"/>
      <c r="AJ218" s="258"/>
      <c r="AK218" s="258"/>
      <c r="AL218" s="258"/>
      <c r="AM218" s="258"/>
      <c r="AN218" s="258"/>
      <c r="AO218" s="258"/>
      <c r="AP218" s="258"/>
      <c r="AQ218" s="258"/>
    </row>
    <row r="219" spans="17:43" s="41" customFormat="1" ht="15">
      <c r="Q219" s="40"/>
      <c r="R219" s="40"/>
      <c r="S219" s="40"/>
      <c r="T219" s="40"/>
      <c r="U219" s="40"/>
      <c r="W219" s="40"/>
      <c r="X219" s="40"/>
      <c r="Y219" s="40"/>
      <c r="Z219" s="40"/>
      <c r="AA219" s="40"/>
      <c r="AB219" s="40"/>
      <c r="AC219" s="258"/>
      <c r="AD219" s="258"/>
      <c r="AE219" s="258"/>
      <c r="AF219" s="258"/>
      <c r="AG219" s="258"/>
      <c r="AH219" s="258"/>
      <c r="AI219" s="258"/>
      <c r="AJ219" s="258"/>
      <c r="AK219" s="258"/>
      <c r="AL219" s="258"/>
      <c r="AM219" s="258"/>
      <c r="AN219" s="258"/>
      <c r="AO219" s="258"/>
      <c r="AP219" s="258"/>
      <c r="AQ219" s="258"/>
    </row>
    <row r="220" spans="17:43" s="41" customFormat="1" ht="15">
      <c r="Q220" s="40"/>
      <c r="R220" s="40"/>
      <c r="S220" s="40"/>
      <c r="T220" s="40"/>
      <c r="U220" s="40"/>
      <c r="W220" s="40"/>
      <c r="X220" s="40"/>
      <c r="Y220" s="40"/>
      <c r="Z220" s="40"/>
      <c r="AA220" s="40"/>
      <c r="AB220" s="40"/>
      <c r="AC220" s="258"/>
      <c r="AD220" s="258"/>
      <c r="AE220" s="258"/>
      <c r="AF220" s="258"/>
      <c r="AG220" s="258"/>
      <c r="AH220" s="258"/>
      <c r="AI220" s="258"/>
      <c r="AJ220" s="258"/>
      <c r="AK220" s="258"/>
      <c r="AL220" s="258"/>
      <c r="AM220" s="258"/>
      <c r="AN220" s="258"/>
      <c r="AO220" s="258"/>
      <c r="AP220" s="258"/>
      <c r="AQ220" s="258"/>
    </row>
    <row r="221" spans="17:43" s="41" customFormat="1" ht="15">
      <c r="Q221" s="40"/>
      <c r="R221" s="40"/>
      <c r="S221" s="40"/>
      <c r="T221" s="40"/>
      <c r="U221" s="40"/>
      <c r="W221" s="40"/>
      <c r="X221" s="40"/>
      <c r="Y221" s="40"/>
      <c r="Z221" s="40"/>
      <c r="AA221" s="40"/>
      <c r="AB221" s="40"/>
      <c r="AC221" s="258"/>
      <c r="AD221" s="258"/>
      <c r="AE221" s="258"/>
      <c r="AF221" s="258"/>
      <c r="AG221" s="258"/>
      <c r="AH221" s="258"/>
      <c r="AI221" s="258"/>
      <c r="AJ221" s="258"/>
      <c r="AK221" s="258"/>
      <c r="AL221" s="258"/>
      <c r="AM221" s="258"/>
      <c r="AN221" s="258"/>
      <c r="AO221" s="258"/>
      <c r="AP221" s="258"/>
      <c r="AQ221" s="258"/>
    </row>
    <row r="222" spans="17:43" s="41" customFormat="1" ht="15">
      <c r="Q222" s="40"/>
      <c r="R222" s="40"/>
      <c r="S222" s="40"/>
      <c r="T222" s="40"/>
      <c r="U222" s="40"/>
      <c r="W222" s="40"/>
      <c r="X222" s="40"/>
      <c r="Y222" s="40"/>
      <c r="Z222" s="40"/>
      <c r="AA222" s="40"/>
      <c r="AB222" s="40"/>
      <c r="AC222" s="258"/>
      <c r="AD222" s="258"/>
      <c r="AE222" s="258"/>
      <c r="AF222" s="258"/>
      <c r="AG222" s="258"/>
      <c r="AH222" s="258"/>
      <c r="AI222" s="258"/>
      <c r="AJ222" s="258"/>
      <c r="AK222" s="258"/>
      <c r="AL222" s="258"/>
      <c r="AM222" s="258"/>
      <c r="AN222" s="258"/>
      <c r="AO222" s="258"/>
      <c r="AP222" s="258"/>
      <c r="AQ222" s="258"/>
    </row>
    <row r="223" spans="17:43" s="41" customFormat="1" ht="15">
      <c r="Q223" s="40"/>
      <c r="R223" s="40"/>
      <c r="S223" s="40"/>
      <c r="T223" s="40"/>
      <c r="U223" s="40"/>
      <c r="W223" s="40"/>
      <c r="X223" s="40"/>
      <c r="Y223" s="40"/>
      <c r="Z223" s="40"/>
      <c r="AA223" s="40"/>
      <c r="AB223" s="40"/>
      <c r="AC223" s="258"/>
      <c r="AD223" s="258"/>
      <c r="AE223" s="258"/>
      <c r="AF223" s="258"/>
      <c r="AG223" s="258"/>
      <c r="AH223" s="258"/>
      <c r="AI223" s="258"/>
      <c r="AJ223" s="258"/>
      <c r="AK223" s="258"/>
      <c r="AL223" s="258"/>
      <c r="AM223" s="258"/>
      <c r="AN223" s="258"/>
      <c r="AO223" s="258"/>
      <c r="AP223" s="258"/>
      <c r="AQ223" s="258"/>
    </row>
    <row r="224" spans="17:43" s="41" customFormat="1" ht="15">
      <c r="Q224" s="40"/>
      <c r="R224" s="40"/>
      <c r="S224" s="40"/>
      <c r="T224" s="40"/>
      <c r="U224" s="40"/>
      <c r="W224" s="40"/>
      <c r="X224" s="40"/>
      <c r="Y224" s="40"/>
      <c r="Z224" s="40"/>
      <c r="AA224" s="40"/>
      <c r="AB224" s="40"/>
      <c r="AC224" s="258"/>
      <c r="AD224" s="258"/>
      <c r="AE224" s="258"/>
      <c r="AF224" s="258"/>
      <c r="AG224" s="258"/>
      <c r="AH224" s="258"/>
      <c r="AI224" s="258"/>
      <c r="AJ224" s="258"/>
      <c r="AK224" s="258"/>
      <c r="AL224" s="258"/>
      <c r="AM224" s="258"/>
      <c r="AN224" s="258"/>
      <c r="AO224" s="258"/>
      <c r="AP224" s="258"/>
      <c r="AQ224" s="258"/>
    </row>
    <row r="225" spans="17:43" s="41" customFormat="1" ht="15">
      <c r="Q225" s="40"/>
      <c r="R225" s="40"/>
      <c r="S225" s="40"/>
      <c r="T225" s="40"/>
      <c r="U225" s="40"/>
      <c r="W225" s="40"/>
      <c r="X225" s="40"/>
      <c r="Y225" s="40"/>
      <c r="Z225" s="40"/>
      <c r="AA225" s="40"/>
      <c r="AB225" s="40"/>
      <c r="AC225" s="258"/>
      <c r="AD225" s="258"/>
      <c r="AE225" s="258"/>
      <c r="AF225" s="258"/>
      <c r="AG225" s="258"/>
      <c r="AH225" s="258"/>
      <c r="AI225" s="258"/>
      <c r="AJ225" s="258"/>
      <c r="AK225" s="258"/>
      <c r="AL225" s="258"/>
      <c r="AM225" s="258"/>
      <c r="AN225" s="258"/>
      <c r="AO225" s="258"/>
      <c r="AP225" s="258"/>
      <c r="AQ225" s="258"/>
    </row>
    <row r="226" spans="17:43" s="41" customFormat="1" ht="15">
      <c r="Q226" s="40"/>
      <c r="R226" s="40"/>
      <c r="S226" s="40"/>
      <c r="T226" s="40"/>
      <c r="U226" s="40"/>
      <c r="W226" s="40"/>
      <c r="X226" s="40"/>
      <c r="Y226" s="40"/>
      <c r="Z226" s="40"/>
      <c r="AA226" s="40"/>
      <c r="AB226" s="40"/>
      <c r="AC226" s="258"/>
      <c r="AD226" s="258"/>
      <c r="AE226" s="258"/>
      <c r="AF226" s="258"/>
      <c r="AG226" s="258"/>
      <c r="AH226" s="258"/>
      <c r="AI226" s="258"/>
      <c r="AJ226" s="258"/>
      <c r="AK226" s="258"/>
      <c r="AL226" s="258"/>
      <c r="AM226" s="258"/>
      <c r="AN226" s="258"/>
      <c r="AO226" s="258"/>
      <c r="AP226" s="258"/>
      <c r="AQ226" s="258"/>
    </row>
    <row r="227" spans="17:43" s="41" customFormat="1" ht="15">
      <c r="Q227" s="40"/>
      <c r="R227" s="40"/>
      <c r="S227" s="40"/>
      <c r="T227" s="40"/>
      <c r="U227" s="40"/>
      <c r="W227" s="40"/>
      <c r="X227" s="40"/>
      <c r="Y227" s="40"/>
      <c r="Z227" s="40"/>
      <c r="AA227" s="40"/>
      <c r="AB227" s="40"/>
      <c r="AC227" s="258"/>
      <c r="AD227" s="258"/>
      <c r="AE227" s="258"/>
      <c r="AF227" s="258"/>
      <c r="AG227" s="258"/>
      <c r="AH227" s="258"/>
      <c r="AI227" s="258"/>
      <c r="AJ227" s="258"/>
      <c r="AK227" s="258"/>
      <c r="AL227" s="258"/>
      <c r="AM227" s="258"/>
      <c r="AN227" s="258"/>
      <c r="AO227" s="258"/>
      <c r="AP227" s="258"/>
      <c r="AQ227" s="258"/>
    </row>
    <row r="228" spans="17:43" s="41" customFormat="1" ht="15">
      <c r="Q228" s="40"/>
      <c r="R228" s="40"/>
      <c r="S228" s="40"/>
      <c r="T228" s="40"/>
      <c r="U228" s="40"/>
      <c r="W228" s="40"/>
      <c r="X228" s="40"/>
      <c r="Y228" s="40"/>
      <c r="Z228" s="40"/>
      <c r="AA228" s="40"/>
      <c r="AB228" s="40"/>
      <c r="AC228" s="258"/>
      <c r="AD228" s="258"/>
      <c r="AE228" s="258"/>
      <c r="AF228" s="258"/>
      <c r="AG228" s="258"/>
      <c r="AH228" s="258"/>
      <c r="AI228" s="258"/>
      <c r="AJ228" s="258"/>
      <c r="AK228" s="258"/>
      <c r="AL228" s="258"/>
      <c r="AM228" s="258"/>
      <c r="AN228" s="258"/>
      <c r="AO228" s="258"/>
      <c r="AP228" s="258"/>
      <c r="AQ228" s="258"/>
    </row>
    <row r="229" spans="17:43" s="41" customFormat="1" ht="15">
      <c r="Q229" s="40"/>
      <c r="R229" s="40"/>
      <c r="S229" s="40"/>
      <c r="T229" s="40"/>
      <c r="U229" s="40"/>
      <c r="W229" s="40"/>
      <c r="X229" s="40"/>
      <c r="Y229" s="40"/>
      <c r="Z229" s="40"/>
      <c r="AA229" s="40"/>
      <c r="AB229" s="40"/>
      <c r="AC229" s="258"/>
      <c r="AD229" s="258"/>
      <c r="AE229" s="258"/>
      <c r="AF229" s="258"/>
      <c r="AG229" s="258"/>
      <c r="AH229" s="258"/>
      <c r="AI229" s="258"/>
      <c r="AJ229" s="258"/>
      <c r="AK229" s="258"/>
      <c r="AL229" s="258"/>
      <c r="AM229" s="258"/>
      <c r="AN229" s="258"/>
      <c r="AO229" s="258"/>
      <c r="AP229" s="258"/>
      <c r="AQ229" s="258"/>
    </row>
    <row r="230" spans="17:43" s="41" customFormat="1" ht="15">
      <c r="Q230" s="40"/>
      <c r="R230" s="40"/>
      <c r="S230" s="40"/>
      <c r="T230" s="40"/>
      <c r="U230" s="40"/>
      <c r="W230" s="40"/>
      <c r="X230" s="40"/>
      <c r="Y230" s="40"/>
      <c r="Z230" s="40"/>
      <c r="AA230" s="40"/>
      <c r="AB230" s="40"/>
      <c r="AC230" s="258"/>
      <c r="AD230" s="258"/>
      <c r="AE230" s="258"/>
      <c r="AF230" s="258"/>
      <c r="AG230" s="258"/>
      <c r="AH230" s="258"/>
      <c r="AI230" s="258"/>
      <c r="AJ230" s="258"/>
      <c r="AK230" s="258"/>
      <c r="AL230" s="258"/>
      <c r="AM230" s="258"/>
      <c r="AN230" s="258"/>
      <c r="AO230" s="258"/>
      <c r="AP230" s="258"/>
      <c r="AQ230" s="258"/>
    </row>
    <row r="231" spans="17:43" s="41" customFormat="1" ht="15">
      <c r="Q231" s="40"/>
      <c r="R231" s="40"/>
      <c r="S231" s="40"/>
      <c r="T231" s="40"/>
      <c r="U231" s="40"/>
      <c r="W231" s="40"/>
      <c r="X231" s="40"/>
      <c r="Y231" s="40"/>
      <c r="Z231" s="40"/>
      <c r="AA231" s="40"/>
      <c r="AB231" s="40"/>
      <c r="AC231" s="258"/>
      <c r="AD231" s="258"/>
      <c r="AE231" s="258"/>
      <c r="AF231" s="258"/>
      <c r="AG231" s="258"/>
      <c r="AH231" s="258"/>
      <c r="AI231" s="258"/>
      <c r="AJ231" s="258"/>
      <c r="AK231" s="258"/>
      <c r="AL231" s="258"/>
      <c r="AM231" s="258"/>
      <c r="AN231" s="258"/>
      <c r="AO231" s="258"/>
      <c r="AP231" s="258"/>
      <c r="AQ231" s="258"/>
    </row>
    <row r="232" spans="17:43" s="41" customFormat="1" ht="15">
      <c r="Q232" s="40"/>
      <c r="R232" s="40"/>
      <c r="S232" s="40"/>
      <c r="T232" s="40"/>
      <c r="U232" s="40"/>
      <c r="W232" s="40"/>
      <c r="X232" s="40"/>
      <c r="Y232" s="40"/>
      <c r="Z232" s="40"/>
      <c r="AA232" s="40"/>
      <c r="AB232" s="40"/>
      <c r="AC232" s="258"/>
      <c r="AD232" s="258"/>
      <c r="AE232" s="258"/>
      <c r="AF232" s="258"/>
      <c r="AG232" s="258"/>
      <c r="AH232" s="258"/>
      <c r="AI232" s="258"/>
      <c r="AJ232" s="258"/>
      <c r="AK232" s="258"/>
      <c r="AL232" s="258"/>
      <c r="AM232" s="258"/>
      <c r="AN232" s="258"/>
      <c r="AO232" s="258"/>
      <c r="AP232" s="258"/>
      <c r="AQ232" s="258"/>
    </row>
    <row r="233" spans="17:43" s="41" customFormat="1" ht="15">
      <c r="Q233" s="40"/>
      <c r="R233" s="40"/>
      <c r="S233" s="40"/>
      <c r="T233" s="40"/>
      <c r="U233" s="40"/>
      <c r="W233" s="40"/>
      <c r="X233" s="40"/>
      <c r="Y233" s="40"/>
      <c r="Z233" s="40"/>
      <c r="AA233" s="40"/>
      <c r="AB233" s="40"/>
      <c r="AC233" s="258"/>
      <c r="AD233" s="258"/>
      <c r="AE233" s="258"/>
      <c r="AF233" s="258"/>
      <c r="AG233" s="258"/>
      <c r="AH233" s="258"/>
      <c r="AI233" s="258"/>
      <c r="AJ233" s="258"/>
      <c r="AK233" s="258"/>
      <c r="AL233" s="258"/>
      <c r="AM233" s="258"/>
      <c r="AN233" s="258"/>
      <c r="AO233" s="258"/>
      <c r="AP233" s="258"/>
      <c r="AQ233" s="258"/>
    </row>
    <row r="234" spans="17:43" s="41" customFormat="1" ht="15">
      <c r="Q234" s="40"/>
      <c r="R234" s="40"/>
      <c r="S234" s="40"/>
      <c r="T234" s="40"/>
      <c r="U234" s="40"/>
      <c r="W234" s="40"/>
      <c r="X234" s="40"/>
      <c r="Y234" s="40"/>
      <c r="Z234" s="40"/>
      <c r="AA234" s="40"/>
      <c r="AB234" s="40"/>
      <c r="AC234" s="258"/>
      <c r="AD234" s="258"/>
      <c r="AE234" s="258"/>
      <c r="AF234" s="258"/>
      <c r="AG234" s="258"/>
      <c r="AH234" s="258"/>
      <c r="AI234" s="258"/>
      <c r="AJ234" s="258"/>
      <c r="AK234" s="258"/>
      <c r="AL234" s="258"/>
      <c r="AM234" s="258"/>
      <c r="AN234" s="258"/>
      <c r="AO234" s="258"/>
      <c r="AP234" s="258"/>
      <c r="AQ234" s="258"/>
    </row>
    <row r="235" spans="17:43" s="41" customFormat="1" ht="15">
      <c r="Q235" s="40"/>
      <c r="R235" s="40"/>
      <c r="S235" s="40"/>
      <c r="T235" s="40"/>
      <c r="U235" s="40"/>
      <c r="W235" s="40"/>
      <c r="X235" s="40"/>
      <c r="Y235" s="40"/>
      <c r="Z235" s="40"/>
      <c r="AA235" s="40"/>
      <c r="AB235" s="40"/>
      <c r="AC235" s="258"/>
      <c r="AD235" s="258"/>
      <c r="AE235" s="258"/>
      <c r="AF235" s="258"/>
      <c r="AG235" s="258"/>
      <c r="AH235" s="258"/>
      <c r="AI235" s="258"/>
      <c r="AJ235" s="258"/>
      <c r="AK235" s="258"/>
      <c r="AL235" s="258"/>
      <c r="AM235" s="258"/>
      <c r="AN235" s="258"/>
      <c r="AO235" s="258"/>
      <c r="AP235" s="258"/>
      <c r="AQ235" s="258"/>
    </row>
    <row r="236" spans="17:43" s="41" customFormat="1" ht="15">
      <c r="Q236" s="40"/>
      <c r="R236" s="40"/>
      <c r="S236" s="40"/>
      <c r="T236" s="40"/>
      <c r="U236" s="40"/>
      <c r="W236" s="40"/>
      <c r="X236" s="40"/>
      <c r="Y236" s="40"/>
      <c r="Z236" s="40"/>
      <c r="AA236" s="40"/>
      <c r="AB236" s="40"/>
      <c r="AC236" s="258"/>
      <c r="AD236" s="258"/>
      <c r="AE236" s="258"/>
      <c r="AF236" s="258"/>
      <c r="AG236" s="258"/>
      <c r="AH236" s="258"/>
      <c r="AI236" s="258"/>
      <c r="AJ236" s="258"/>
      <c r="AK236" s="258"/>
      <c r="AL236" s="258"/>
      <c r="AM236" s="258"/>
      <c r="AN236" s="258"/>
      <c r="AO236" s="258"/>
      <c r="AP236" s="258"/>
      <c r="AQ236" s="258"/>
    </row>
    <row r="237" spans="17:43" s="41" customFormat="1" ht="15">
      <c r="Q237" s="40"/>
      <c r="R237" s="40"/>
      <c r="S237" s="40"/>
      <c r="T237" s="40"/>
      <c r="U237" s="40"/>
      <c r="W237" s="40"/>
      <c r="X237" s="40"/>
      <c r="Y237" s="40"/>
      <c r="Z237" s="40"/>
      <c r="AA237" s="40"/>
      <c r="AB237" s="40"/>
      <c r="AC237" s="258"/>
      <c r="AD237" s="258"/>
      <c r="AE237" s="258"/>
      <c r="AF237" s="258"/>
      <c r="AG237" s="258"/>
      <c r="AH237" s="258"/>
      <c r="AI237" s="258"/>
      <c r="AJ237" s="258"/>
      <c r="AK237" s="258"/>
      <c r="AL237" s="258"/>
      <c r="AM237" s="258"/>
      <c r="AN237" s="258"/>
      <c r="AO237" s="258"/>
      <c r="AP237" s="258"/>
      <c r="AQ237" s="258"/>
    </row>
    <row r="238" spans="17:43" s="41" customFormat="1" ht="15">
      <c r="Q238" s="40"/>
      <c r="R238" s="40"/>
      <c r="S238" s="40"/>
      <c r="T238" s="40"/>
      <c r="U238" s="40"/>
      <c r="W238" s="40"/>
      <c r="X238" s="40"/>
      <c r="Y238" s="40"/>
      <c r="Z238" s="40"/>
      <c r="AA238" s="40"/>
      <c r="AB238" s="40"/>
      <c r="AC238" s="258"/>
      <c r="AD238" s="258"/>
      <c r="AE238" s="258"/>
      <c r="AF238" s="258"/>
      <c r="AG238" s="258"/>
      <c r="AH238" s="258"/>
      <c r="AI238" s="258"/>
      <c r="AJ238" s="258"/>
      <c r="AK238" s="258"/>
      <c r="AL238" s="258"/>
      <c r="AM238" s="258"/>
      <c r="AN238" s="258"/>
      <c r="AO238" s="258"/>
      <c r="AP238" s="258"/>
      <c r="AQ238" s="258"/>
    </row>
    <row r="239" spans="17:43" s="41" customFormat="1" ht="15">
      <c r="Q239" s="40"/>
      <c r="R239" s="40"/>
      <c r="S239" s="40"/>
      <c r="T239" s="40"/>
      <c r="U239" s="40"/>
      <c r="W239" s="40"/>
      <c r="X239" s="40"/>
      <c r="Y239" s="40"/>
      <c r="Z239" s="40"/>
      <c r="AA239" s="40"/>
      <c r="AB239" s="40"/>
      <c r="AC239" s="258"/>
      <c r="AD239" s="258"/>
      <c r="AE239" s="258"/>
      <c r="AF239" s="258"/>
      <c r="AG239" s="258"/>
      <c r="AH239" s="258"/>
      <c r="AI239" s="258"/>
      <c r="AJ239" s="258"/>
      <c r="AK239" s="258"/>
      <c r="AL239" s="258"/>
      <c r="AM239" s="258"/>
      <c r="AN239" s="258"/>
      <c r="AO239" s="258"/>
      <c r="AP239" s="258"/>
      <c r="AQ239" s="258"/>
    </row>
    <row r="240" spans="17:43" s="41" customFormat="1" ht="15">
      <c r="Q240" s="40"/>
      <c r="R240" s="40"/>
      <c r="S240" s="40"/>
      <c r="T240" s="40"/>
      <c r="U240" s="40"/>
      <c r="W240" s="40"/>
      <c r="X240" s="40"/>
      <c r="Y240" s="40"/>
      <c r="Z240" s="40"/>
      <c r="AA240" s="40"/>
      <c r="AB240" s="40"/>
      <c r="AC240" s="258"/>
      <c r="AD240" s="258"/>
      <c r="AE240" s="258"/>
      <c r="AF240" s="258"/>
      <c r="AG240" s="258"/>
      <c r="AH240" s="258"/>
      <c r="AI240" s="258"/>
      <c r="AJ240" s="258"/>
      <c r="AK240" s="258"/>
      <c r="AL240" s="258"/>
      <c r="AM240" s="258"/>
      <c r="AN240" s="258"/>
      <c r="AO240" s="258"/>
      <c r="AP240" s="258"/>
      <c r="AQ240" s="258"/>
    </row>
    <row r="241" spans="17:43" s="41" customFormat="1" ht="15">
      <c r="Q241" s="40"/>
      <c r="R241" s="40"/>
      <c r="S241" s="40"/>
      <c r="T241" s="40"/>
      <c r="U241" s="40"/>
      <c r="W241" s="40"/>
      <c r="X241" s="40"/>
      <c r="Y241" s="40"/>
      <c r="Z241" s="40"/>
      <c r="AA241" s="40"/>
      <c r="AB241" s="40"/>
      <c r="AC241" s="258"/>
      <c r="AD241" s="258"/>
      <c r="AE241" s="258"/>
      <c r="AF241" s="258"/>
      <c r="AG241" s="258"/>
      <c r="AH241" s="258"/>
      <c r="AI241" s="258"/>
      <c r="AJ241" s="258"/>
      <c r="AK241" s="258"/>
      <c r="AL241" s="258"/>
      <c r="AM241" s="258"/>
      <c r="AN241" s="258"/>
      <c r="AO241" s="258"/>
      <c r="AP241" s="258"/>
      <c r="AQ241" s="258"/>
    </row>
    <row r="242" spans="17:43" s="41" customFormat="1" ht="15">
      <c r="Q242" s="40"/>
      <c r="R242" s="40"/>
      <c r="S242" s="40"/>
      <c r="T242" s="40"/>
      <c r="U242" s="40"/>
      <c r="W242" s="40"/>
      <c r="X242" s="40"/>
      <c r="Y242" s="40"/>
      <c r="Z242" s="40"/>
      <c r="AA242" s="40"/>
      <c r="AB242" s="40"/>
      <c r="AC242" s="258"/>
      <c r="AD242" s="258"/>
      <c r="AE242" s="258"/>
      <c r="AF242" s="258"/>
      <c r="AG242" s="258"/>
      <c r="AH242" s="258"/>
      <c r="AI242" s="258"/>
      <c r="AJ242" s="258"/>
      <c r="AK242" s="258"/>
      <c r="AL242" s="258"/>
      <c r="AM242" s="258"/>
      <c r="AN242" s="258"/>
      <c r="AO242" s="258"/>
      <c r="AP242" s="258"/>
      <c r="AQ242" s="258"/>
    </row>
    <row r="243" spans="17:43" s="41" customFormat="1" ht="15">
      <c r="Q243" s="40"/>
      <c r="R243" s="40"/>
      <c r="S243" s="40"/>
      <c r="T243" s="40"/>
      <c r="U243" s="40"/>
      <c r="W243" s="40"/>
      <c r="X243" s="40"/>
      <c r="Y243" s="40"/>
      <c r="Z243" s="40"/>
      <c r="AA243" s="40"/>
      <c r="AB243" s="40"/>
      <c r="AC243" s="258"/>
      <c r="AD243" s="258"/>
      <c r="AE243" s="258"/>
      <c r="AF243" s="258"/>
      <c r="AG243" s="258"/>
      <c r="AH243" s="258"/>
      <c r="AI243" s="258"/>
      <c r="AJ243" s="258"/>
      <c r="AK243" s="258"/>
      <c r="AL243" s="258"/>
      <c r="AM243" s="258"/>
      <c r="AN243" s="258"/>
      <c r="AO243" s="258"/>
      <c r="AP243" s="258"/>
      <c r="AQ243" s="258"/>
    </row>
    <row r="244" spans="17:43" s="41" customFormat="1" ht="15">
      <c r="Q244" s="40"/>
      <c r="R244" s="40"/>
      <c r="S244" s="40"/>
      <c r="T244" s="40"/>
      <c r="U244" s="40"/>
      <c r="W244" s="40"/>
      <c r="X244" s="40"/>
      <c r="Y244" s="40"/>
      <c r="Z244" s="40"/>
      <c r="AA244" s="40"/>
      <c r="AB244" s="40"/>
      <c r="AC244" s="258"/>
      <c r="AD244" s="258"/>
      <c r="AE244" s="258"/>
      <c r="AF244" s="258"/>
      <c r="AG244" s="258"/>
      <c r="AH244" s="258"/>
      <c r="AI244" s="258"/>
      <c r="AJ244" s="258"/>
      <c r="AK244" s="258"/>
      <c r="AL244" s="258"/>
      <c r="AM244" s="258"/>
      <c r="AN244" s="258"/>
      <c r="AO244" s="258"/>
      <c r="AP244" s="258"/>
      <c r="AQ244" s="258"/>
    </row>
    <row r="245" spans="17:43" s="41" customFormat="1" ht="15">
      <c r="Q245" s="40"/>
      <c r="R245" s="40"/>
      <c r="S245" s="40"/>
      <c r="T245" s="40"/>
      <c r="U245" s="40"/>
      <c r="W245" s="40"/>
      <c r="X245" s="40"/>
      <c r="Y245" s="40"/>
      <c r="Z245" s="40"/>
      <c r="AA245" s="40"/>
      <c r="AB245" s="40"/>
      <c r="AC245" s="258"/>
      <c r="AD245" s="258"/>
      <c r="AE245" s="258"/>
      <c r="AF245" s="258"/>
      <c r="AG245" s="258"/>
      <c r="AH245" s="258"/>
      <c r="AI245" s="258"/>
      <c r="AJ245" s="258"/>
      <c r="AK245" s="258"/>
      <c r="AL245" s="258"/>
      <c r="AM245" s="258"/>
      <c r="AN245" s="258"/>
      <c r="AO245" s="258"/>
      <c r="AP245" s="258"/>
      <c r="AQ245" s="258"/>
    </row>
    <row r="246" spans="17:43" s="41" customFormat="1" ht="15">
      <c r="Q246" s="40"/>
      <c r="R246" s="40"/>
      <c r="S246" s="40"/>
      <c r="T246" s="40"/>
      <c r="U246" s="40"/>
      <c r="W246" s="40"/>
      <c r="X246" s="40"/>
      <c r="Y246" s="40"/>
      <c r="Z246" s="40"/>
      <c r="AA246" s="40"/>
      <c r="AB246" s="40"/>
      <c r="AC246" s="258"/>
      <c r="AD246" s="258"/>
      <c r="AE246" s="258"/>
      <c r="AF246" s="258"/>
      <c r="AG246" s="258"/>
      <c r="AH246" s="258"/>
      <c r="AI246" s="258"/>
      <c r="AJ246" s="258"/>
      <c r="AK246" s="258"/>
      <c r="AL246" s="258"/>
      <c r="AM246" s="258"/>
      <c r="AN246" s="258"/>
      <c r="AO246" s="258"/>
      <c r="AP246" s="258"/>
      <c r="AQ246" s="258"/>
    </row>
    <row r="247" spans="17:43" s="41" customFormat="1" ht="15">
      <c r="Q247" s="40"/>
      <c r="R247" s="40"/>
      <c r="S247" s="40"/>
      <c r="T247" s="40"/>
      <c r="U247" s="40"/>
      <c r="W247" s="40"/>
      <c r="X247" s="40"/>
      <c r="Y247" s="40"/>
      <c r="Z247" s="40"/>
      <c r="AA247" s="40"/>
      <c r="AB247" s="40"/>
      <c r="AC247" s="258"/>
      <c r="AD247" s="258"/>
      <c r="AE247" s="258"/>
      <c r="AF247" s="258"/>
      <c r="AG247" s="258"/>
      <c r="AH247" s="258"/>
      <c r="AI247" s="258"/>
      <c r="AJ247" s="258"/>
      <c r="AK247" s="258"/>
      <c r="AL247" s="258"/>
      <c r="AM247" s="258"/>
      <c r="AN247" s="258"/>
      <c r="AO247" s="258"/>
      <c r="AP247" s="258"/>
      <c r="AQ247" s="258"/>
    </row>
    <row r="248" spans="17:43" s="41" customFormat="1" ht="15">
      <c r="Q248" s="40"/>
      <c r="R248" s="40"/>
      <c r="S248" s="40"/>
      <c r="T248" s="40"/>
      <c r="U248" s="40"/>
      <c r="W248" s="40"/>
      <c r="X248" s="40"/>
      <c r="Y248" s="40"/>
      <c r="Z248" s="40"/>
      <c r="AA248" s="40"/>
      <c r="AB248" s="40"/>
      <c r="AC248" s="258"/>
      <c r="AD248" s="258"/>
      <c r="AE248" s="258"/>
      <c r="AF248" s="258"/>
      <c r="AG248" s="258"/>
      <c r="AH248" s="258"/>
      <c r="AI248" s="258"/>
      <c r="AJ248" s="258"/>
      <c r="AK248" s="258"/>
      <c r="AL248" s="258"/>
      <c r="AM248" s="258"/>
      <c r="AN248" s="258"/>
      <c r="AO248" s="258"/>
      <c r="AP248" s="258"/>
      <c r="AQ248" s="258"/>
    </row>
    <row r="249" spans="17:43" s="41" customFormat="1" ht="15">
      <c r="Q249" s="40"/>
      <c r="R249" s="40"/>
      <c r="S249" s="40"/>
      <c r="T249" s="40"/>
      <c r="U249" s="40"/>
      <c r="W249" s="40"/>
      <c r="X249" s="40"/>
      <c r="Y249" s="40"/>
      <c r="Z249" s="40"/>
      <c r="AA249" s="40"/>
      <c r="AB249" s="40"/>
      <c r="AC249" s="258"/>
      <c r="AD249" s="258"/>
      <c r="AE249" s="258"/>
      <c r="AF249" s="258"/>
      <c r="AG249" s="258"/>
      <c r="AH249" s="258"/>
      <c r="AI249" s="258"/>
      <c r="AJ249" s="258"/>
      <c r="AK249" s="258"/>
      <c r="AL249" s="258"/>
      <c r="AM249" s="258"/>
      <c r="AN249" s="258"/>
      <c r="AO249" s="258"/>
      <c r="AP249" s="258"/>
      <c r="AQ249" s="258"/>
    </row>
    <row r="250" spans="17:43" s="41" customFormat="1" ht="15">
      <c r="Q250" s="40"/>
      <c r="R250" s="40"/>
      <c r="S250" s="40"/>
      <c r="T250" s="40"/>
      <c r="U250" s="40"/>
      <c r="W250" s="40"/>
      <c r="X250" s="40"/>
      <c r="Y250" s="40"/>
      <c r="Z250" s="40"/>
      <c r="AA250" s="40"/>
      <c r="AB250" s="40"/>
      <c r="AC250" s="258"/>
      <c r="AD250" s="258"/>
      <c r="AE250" s="258"/>
      <c r="AF250" s="258"/>
      <c r="AG250" s="258"/>
      <c r="AH250" s="258"/>
      <c r="AI250" s="258"/>
      <c r="AJ250" s="258"/>
      <c r="AK250" s="258"/>
      <c r="AL250" s="258"/>
      <c r="AM250" s="258"/>
      <c r="AN250" s="258"/>
      <c r="AO250" s="258"/>
      <c r="AP250" s="258"/>
      <c r="AQ250" s="258"/>
    </row>
    <row r="251" spans="17:43" s="41" customFormat="1" ht="15">
      <c r="Q251" s="40"/>
      <c r="R251" s="40"/>
      <c r="S251" s="40"/>
      <c r="T251" s="40"/>
      <c r="U251" s="40"/>
      <c r="W251" s="40"/>
      <c r="X251" s="40"/>
      <c r="Y251" s="40"/>
      <c r="Z251" s="40"/>
      <c r="AA251" s="40"/>
      <c r="AB251" s="40"/>
      <c r="AC251" s="258"/>
      <c r="AD251" s="258"/>
      <c r="AE251" s="258"/>
      <c r="AF251" s="258"/>
      <c r="AG251" s="258"/>
      <c r="AH251" s="258"/>
      <c r="AI251" s="258"/>
      <c r="AJ251" s="258"/>
      <c r="AK251" s="258"/>
      <c r="AL251" s="258"/>
      <c r="AM251" s="258"/>
      <c r="AN251" s="258"/>
      <c r="AO251" s="258"/>
      <c r="AP251" s="258"/>
      <c r="AQ251" s="258"/>
    </row>
    <row r="252" spans="17:43" s="41" customFormat="1" ht="15">
      <c r="Q252" s="40"/>
      <c r="R252" s="40"/>
      <c r="S252" s="40"/>
      <c r="T252" s="40"/>
      <c r="U252" s="40"/>
      <c r="W252" s="40"/>
      <c r="X252" s="40"/>
      <c r="Y252" s="40"/>
      <c r="Z252" s="40"/>
      <c r="AA252" s="40"/>
      <c r="AB252" s="40"/>
      <c r="AC252" s="258"/>
      <c r="AD252" s="258"/>
      <c r="AE252" s="258"/>
      <c r="AF252" s="258"/>
      <c r="AG252" s="258"/>
      <c r="AH252" s="258"/>
      <c r="AI252" s="258"/>
      <c r="AJ252" s="258"/>
      <c r="AK252" s="258"/>
      <c r="AL252" s="258"/>
      <c r="AM252" s="258"/>
      <c r="AN252" s="258"/>
      <c r="AO252" s="258"/>
      <c r="AP252" s="258"/>
      <c r="AQ252" s="258"/>
    </row>
    <row r="253" spans="17:43" s="41" customFormat="1" ht="15">
      <c r="Q253" s="40"/>
      <c r="R253" s="40"/>
      <c r="S253" s="40"/>
      <c r="T253" s="40"/>
      <c r="U253" s="40"/>
      <c r="W253" s="40"/>
      <c r="X253" s="40"/>
      <c r="Y253" s="40"/>
      <c r="Z253" s="40"/>
      <c r="AA253" s="40"/>
      <c r="AB253" s="40"/>
      <c r="AC253" s="258"/>
      <c r="AD253" s="258"/>
      <c r="AE253" s="258"/>
      <c r="AF253" s="258"/>
      <c r="AG253" s="258"/>
      <c r="AH253" s="258"/>
      <c r="AI253" s="258"/>
      <c r="AJ253" s="258"/>
      <c r="AK253" s="258"/>
      <c r="AL253" s="258"/>
      <c r="AM253" s="258"/>
      <c r="AN253" s="258"/>
      <c r="AO253" s="258"/>
      <c r="AP253" s="258"/>
      <c r="AQ253" s="258"/>
    </row>
    <row r="254" spans="17:43" s="41" customFormat="1" ht="15">
      <c r="Q254" s="40"/>
      <c r="R254" s="40"/>
      <c r="S254" s="40"/>
      <c r="T254" s="40"/>
      <c r="U254" s="40"/>
      <c r="W254" s="40"/>
      <c r="X254" s="40"/>
      <c r="Y254" s="40"/>
      <c r="Z254" s="40"/>
      <c r="AA254" s="40"/>
      <c r="AB254" s="40"/>
      <c r="AC254" s="258"/>
      <c r="AD254" s="258"/>
      <c r="AE254" s="258"/>
      <c r="AF254" s="258"/>
      <c r="AG254" s="258"/>
      <c r="AH254" s="258"/>
      <c r="AI254" s="258"/>
      <c r="AJ254" s="258"/>
      <c r="AK254" s="258"/>
      <c r="AL254" s="258"/>
      <c r="AM254" s="258"/>
      <c r="AN254" s="258"/>
      <c r="AO254" s="258"/>
      <c r="AP254" s="258"/>
      <c r="AQ254" s="258"/>
    </row>
    <row r="255" spans="17:43" s="41" customFormat="1" ht="15">
      <c r="Q255" s="40"/>
      <c r="R255" s="40"/>
      <c r="S255" s="40"/>
      <c r="T255" s="40"/>
      <c r="U255" s="40"/>
      <c r="W255" s="40"/>
      <c r="X255" s="40"/>
      <c r="Y255" s="40"/>
      <c r="Z255" s="40"/>
      <c r="AA255" s="40"/>
      <c r="AB255" s="40"/>
      <c r="AC255" s="258"/>
      <c r="AD255" s="258"/>
      <c r="AE255" s="258"/>
      <c r="AF255" s="258"/>
      <c r="AG255" s="258"/>
      <c r="AH255" s="258"/>
      <c r="AI255" s="258"/>
      <c r="AJ255" s="258"/>
      <c r="AK255" s="258"/>
      <c r="AL255" s="258"/>
      <c r="AM255" s="258"/>
      <c r="AN255" s="258"/>
      <c r="AO255" s="258"/>
      <c r="AP255" s="258"/>
      <c r="AQ255" s="258"/>
    </row>
    <row r="256" spans="17:43" s="41" customFormat="1" ht="15">
      <c r="Q256" s="40"/>
      <c r="R256" s="40"/>
      <c r="S256" s="40"/>
      <c r="T256" s="40"/>
      <c r="U256" s="40"/>
      <c r="W256" s="40"/>
      <c r="X256" s="40"/>
      <c r="Y256" s="40"/>
      <c r="Z256" s="40"/>
      <c r="AA256" s="40"/>
      <c r="AB256" s="40"/>
      <c r="AC256" s="258"/>
      <c r="AD256" s="258"/>
      <c r="AE256" s="258"/>
      <c r="AF256" s="258"/>
      <c r="AG256" s="258"/>
      <c r="AH256" s="258"/>
      <c r="AI256" s="258"/>
      <c r="AJ256" s="258"/>
      <c r="AK256" s="258"/>
      <c r="AL256" s="258"/>
      <c r="AM256" s="258"/>
      <c r="AN256" s="258"/>
      <c r="AO256" s="258"/>
      <c r="AP256" s="258"/>
      <c r="AQ256" s="258"/>
    </row>
    <row r="257" spans="17:43" s="41" customFormat="1" ht="15">
      <c r="Q257" s="40"/>
      <c r="R257" s="40"/>
      <c r="S257" s="40"/>
      <c r="T257" s="40"/>
      <c r="U257" s="40"/>
      <c r="W257" s="40"/>
      <c r="X257" s="40"/>
      <c r="Y257" s="40"/>
      <c r="Z257" s="40"/>
      <c r="AA257" s="40"/>
      <c r="AB257" s="40"/>
      <c r="AC257" s="258"/>
      <c r="AD257" s="258"/>
      <c r="AE257" s="258"/>
      <c r="AF257" s="258"/>
      <c r="AG257" s="258"/>
      <c r="AH257" s="258"/>
      <c r="AI257" s="258"/>
      <c r="AJ257" s="258"/>
      <c r="AK257" s="258"/>
      <c r="AL257" s="258"/>
      <c r="AM257" s="258"/>
      <c r="AN257" s="258"/>
      <c r="AO257" s="258"/>
      <c r="AP257" s="258"/>
      <c r="AQ257" s="258"/>
    </row>
    <row r="258" spans="17:43" s="41" customFormat="1" ht="15">
      <c r="Q258" s="40"/>
      <c r="R258" s="40"/>
      <c r="S258" s="40"/>
      <c r="T258" s="40"/>
      <c r="U258" s="40"/>
      <c r="W258" s="40"/>
      <c r="X258" s="40"/>
      <c r="Y258" s="40"/>
      <c r="Z258" s="40"/>
      <c r="AA258" s="40"/>
      <c r="AB258" s="40"/>
      <c r="AC258" s="258"/>
      <c r="AD258" s="258"/>
      <c r="AE258" s="258"/>
      <c r="AF258" s="258"/>
      <c r="AG258" s="258"/>
      <c r="AH258" s="258"/>
      <c r="AI258" s="258"/>
      <c r="AJ258" s="258"/>
      <c r="AK258" s="258"/>
      <c r="AL258" s="258"/>
      <c r="AM258" s="258"/>
      <c r="AN258" s="258"/>
      <c r="AO258" s="258"/>
      <c r="AP258" s="258"/>
      <c r="AQ258" s="258"/>
    </row>
    <row r="259" spans="17:43" s="41" customFormat="1" ht="15">
      <c r="Q259" s="40"/>
      <c r="R259" s="40"/>
      <c r="S259" s="40"/>
      <c r="T259" s="40"/>
      <c r="U259" s="40"/>
      <c r="W259" s="40"/>
      <c r="X259" s="40"/>
      <c r="Y259" s="40"/>
      <c r="Z259" s="40"/>
      <c r="AA259" s="40"/>
      <c r="AB259" s="40"/>
      <c r="AC259" s="258"/>
      <c r="AD259" s="258"/>
      <c r="AE259" s="258"/>
      <c r="AF259" s="258"/>
      <c r="AG259" s="258"/>
      <c r="AH259" s="258"/>
      <c r="AI259" s="258"/>
      <c r="AJ259" s="258"/>
      <c r="AK259" s="258"/>
      <c r="AL259" s="258"/>
      <c r="AM259" s="258"/>
      <c r="AN259" s="258"/>
      <c r="AO259" s="258"/>
      <c r="AP259" s="258"/>
      <c r="AQ259" s="258"/>
    </row>
    <row r="260" spans="17:43" s="41" customFormat="1" ht="15">
      <c r="Q260" s="40"/>
      <c r="R260" s="40"/>
      <c r="S260" s="40"/>
      <c r="T260" s="40"/>
      <c r="U260" s="40"/>
      <c r="W260" s="40"/>
      <c r="X260" s="40"/>
      <c r="Y260" s="40"/>
      <c r="Z260" s="40"/>
      <c r="AA260" s="40"/>
      <c r="AB260" s="40"/>
      <c r="AC260" s="258"/>
      <c r="AD260" s="258"/>
      <c r="AE260" s="258"/>
      <c r="AF260" s="258"/>
      <c r="AG260" s="258"/>
      <c r="AH260" s="258"/>
      <c r="AI260" s="258"/>
      <c r="AJ260" s="258"/>
      <c r="AK260" s="258"/>
      <c r="AL260" s="258"/>
      <c r="AM260" s="258"/>
      <c r="AN260" s="258"/>
      <c r="AO260" s="258"/>
      <c r="AP260" s="258"/>
      <c r="AQ260" s="258"/>
    </row>
    <row r="261" spans="17:43" s="41" customFormat="1" ht="15">
      <c r="Q261" s="40"/>
      <c r="R261" s="40"/>
      <c r="S261" s="40"/>
      <c r="T261" s="40"/>
      <c r="U261" s="40"/>
      <c r="W261" s="40"/>
      <c r="X261" s="40"/>
      <c r="Y261" s="40"/>
      <c r="Z261" s="40"/>
      <c r="AA261" s="40"/>
      <c r="AB261" s="40"/>
      <c r="AC261" s="258"/>
      <c r="AD261" s="258"/>
      <c r="AE261" s="258"/>
      <c r="AF261" s="258"/>
      <c r="AG261" s="258"/>
      <c r="AH261" s="258"/>
      <c r="AI261" s="258"/>
      <c r="AJ261" s="258"/>
      <c r="AK261" s="258"/>
      <c r="AL261" s="258"/>
      <c r="AM261" s="258"/>
      <c r="AN261" s="258"/>
      <c r="AO261" s="258"/>
      <c r="AP261" s="258"/>
      <c r="AQ261" s="258"/>
    </row>
    <row r="262" spans="17:43" s="41" customFormat="1" ht="15">
      <c r="Q262" s="40"/>
      <c r="R262" s="40"/>
      <c r="S262" s="40"/>
      <c r="T262" s="40"/>
      <c r="U262" s="40"/>
      <c r="W262" s="40"/>
      <c r="X262" s="40"/>
      <c r="Y262" s="40"/>
      <c r="Z262" s="40"/>
      <c r="AA262" s="40"/>
      <c r="AB262" s="40"/>
      <c r="AC262" s="258"/>
      <c r="AD262" s="258"/>
      <c r="AE262" s="258"/>
      <c r="AF262" s="258"/>
      <c r="AG262" s="258"/>
      <c r="AH262" s="258"/>
      <c r="AI262" s="258"/>
      <c r="AJ262" s="258"/>
      <c r="AK262" s="258"/>
      <c r="AL262" s="258"/>
      <c r="AM262" s="258"/>
      <c r="AN262" s="258"/>
      <c r="AO262" s="258"/>
      <c r="AP262" s="258"/>
      <c r="AQ262" s="258"/>
    </row>
    <row r="263" spans="17:43" s="41" customFormat="1" ht="15">
      <c r="Q263" s="40"/>
      <c r="R263" s="40"/>
      <c r="S263" s="40"/>
      <c r="T263" s="40"/>
      <c r="U263" s="40"/>
      <c r="W263" s="40"/>
      <c r="X263" s="40"/>
      <c r="Y263" s="40"/>
      <c r="Z263" s="40"/>
      <c r="AA263" s="40"/>
      <c r="AB263" s="40"/>
      <c r="AC263" s="258"/>
      <c r="AD263" s="258"/>
      <c r="AE263" s="258"/>
      <c r="AF263" s="258"/>
      <c r="AG263" s="258"/>
      <c r="AH263" s="258"/>
      <c r="AI263" s="258"/>
      <c r="AJ263" s="258"/>
      <c r="AK263" s="258"/>
      <c r="AL263" s="258"/>
      <c r="AM263" s="258"/>
      <c r="AN263" s="258"/>
      <c r="AO263" s="258"/>
      <c r="AP263" s="258"/>
      <c r="AQ263" s="258"/>
    </row>
    <row r="264" spans="17:43" s="41" customFormat="1" ht="15">
      <c r="Q264" s="40"/>
      <c r="R264" s="40"/>
      <c r="S264" s="40"/>
      <c r="T264" s="40"/>
      <c r="U264" s="40"/>
      <c r="W264" s="40"/>
      <c r="X264" s="40"/>
      <c r="Y264" s="40"/>
      <c r="Z264" s="40"/>
      <c r="AA264" s="40"/>
      <c r="AB264" s="40"/>
      <c r="AC264" s="258"/>
      <c r="AD264" s="258"/>
      <c r="AE264" s="258"/>
      <c r="AF264" s="258"/>
      <c r="AG264" s="258"/>
      <c r="AH264" s="258"/>
      <c r="AI264" s="258"/>
      <c r="AJ264" s="258"/>
      <c r="AK264" s="258"/>
      <c r="AL264" s="258"/>
      <c r="AM264" s="258"/>
      <c r="AN264" s="258"/>
      <c r="AO264" s="258"/>
      <c r="AP264" s="258"/>
      <c r="AQ264" s="258"/>
    </row>
    <row r="265" spans="17:43" s="41" customFormat="1" ht="15">
      <c r="Q265" s="40"/>
      <c r="R265" s="40"/>
      <c r="S265" s="40"/>
      <c r="T265" s="40"/>
      <c r="U265" s="40"/>
      <c r="W265" s="40"/>
      <c r="X265" s="40"/>
      <c r="Y265" s="40"/>
      <c r="Z265" s="40"/>
      <c r="AA265" s="40"/>
      <c r="AB265" s="40"/>
      <c r="AC265" s="258"/>
      <c r="AD265" s="258"/>
      <c r="AE265" s="258"/>
      <c r="AF265" s="258"/>
      <c r="AG265" s="258"/>
      <c r="AH265" s="258"/>
      <c r="AI265" s="258"/>
      <c r="AJ265" s="258"/>
      <c r="AK265" s="258"/>
      <c r="AL265" s="258"/>
      <c r="AM265" s="258"/>
      <c r="AN265" s="258"/>
      <c r="AO265" s="258"/>
      <c r="AP265" s="258"/>
      <c r="AQ265" s="258"/>
    </row>
    <row r="266" spans="17:43" s="41" customFormat="1" ht="15">
      <c r="Q266" s="40"/>
      <c r="R266" s="40"/>
      <c r="S266" s="40"/>
      <c r="T266" s="40"/>
      <c r="U266" s="40"/>
      <c r="W266" s="40"/>
      <c r="X266" s="40"/>
      <c r="Y266" s="40"/>
      <c r="Z266" s="40"/>
      <c r="AA266" s="40"/>
      <c r="AB266" s="40"/>
      <c r="AC266" s="258"/>
      <c r="AD266" s="258"/>
      <c r="AE266" s="258"/>
      <c r="AF266" s="258"/>
      <c r="AG266" s="258"/>
      <c r="AH266" s="258"/>
      <c r="AI266" s="258"/>
      <c r="AJ266" s="258"/>
      <c r="AK266" s="258"/>
      <c r="AL266" s="258"/>
      <c r="AM266" s="258"/>
      <c r="AN266" s="258"/>
      <c r="AO266" s="258"/>
      <c r="AP266" s="258"/>
      <c r="AQ266" s="258"/>
    </row>
    <row r="267" spans="17:43" s="41" customFormat="1" ht="15">
      <c r="Q267" s="40"/>
      <c r="R267" s="40"/>
      <c r="S267" s="40"/>
      <c r="T267" s="40"/>
      <c r="U267" s="40"/>
      <c r="W267" s="40"/>
      <c r="X267" s="40"/>
      <c r="Y267" s="40"/>
      <c r="Z267" s="40"/>
      <c r="AA267" s="40"/>
      <c r="AB267" s="40"/>
      <c r="AC267" s="258"/>
      <c r="AD267" s="258"/>
      <c r="AE267" s="258"/>
      <c r="AF267" s="258"/>
      <c r="AG267" s="258"/>
      <c r="AH267" s="258"/>
      <c r="AI267" s="258"/>
      <c r="AJ267" s="258"/>
      <c r="AK267" s="258"/>
      <c r="AL267" s="258"/>
      <c r="AM267" s="258"/>
      <c r="AN267" s="258"/>
      <c r="AO267" s="258"/>
      <c r="AP267" s="258"/>
      <c r="AQ267" s="258"/>
    </row>
    <row r="268" spans="17:43" s="41" customFormat="1" ht="15">
      <c r="Q268" s="40"/>
      <c r="R268" s="40"/>
      <c r="S268" s="40"/>
      <c r="T268" s="40"/>
      <c r="U268" s="40"/>
      <c r="W268" s="40"/>
      <c r="X268" s="40"/>
      <c r="Y268" s="40"/>
      <c r="Z268" s="40"/>
      <c r="AA268" s="40"/>
      <c r="AB268" s="40"/>
      <c r="AC268" s="258"/>
      <c r="AD268" s="258"/>
      <c r="AE268" s="258"/>
      <c r="AF268" s="258"/>
      <c r="AG268" s="258"/>
      <c r="AH268" s="258"/>
      <c r="AI268" s="258"/>
      <c r="AJ268" s="258"/>
      <c r="AK268" s="258"/>
      <c r="AL268" s="258"/>
      <c r="AM268" s="258"/>
      <c r="AN268" s="258"/>
      <c r="AO268" s="258"/>
      <c r="AP268" s="258"/>
      <c r="AQ268" s="258"/>
    </row>
    <row r="269" spans="17:43" s="41" customFormat="1" ht="15">
      <c r="Q269" s="40"/>
      <c r="R269" s="40"/>
      <c r="S269" s="40"/>
      <c r="T269" s="40"/>
      <c r="U269" s="40"/>
      <c r="W269" s="40"/>
      <c r="X269" s="40"/>
      <c r="Y269" s="40"/>
      <c r="Z269" s="40"/>
      <c r="AA269" s="40"/>
      <c r="AB269" s="40"/>
      <c r="AC269" s="258"/>
      <c r="AD269" s="258"/>
      <c r="AE269" s="258"/>
      <c r="AF269" s="258"/>
      <c r="AG269" s="258"/>
      <c r="AH269" s="258"/>
      <c r="AI269" s="258"/>
      <c r="AJ269" s="258"/>
      <c r="AK269" s="258"/>
      <c r="AL269" s="258"/>
      <c r="AM269" s="258"/>
      <c r="AN269" s="258"/>
      <c r="AO269" s="258"/>
      <c r="AP269" s="258"/>
      <c r="AQ269" s="258"/>
    </row>
    <row r="270" spans="17:43" s="41" customFormat="1" ht="15">
      <c r="Q270" s="40"/>
      <c r="R270" s="40"/>
      <c r="S270" s="40"/>
      <c r="T270" s="40"/>
      <c r="U270" s="40"/>
      <c r="W270" s="40"/>
      <c r="X270" s="40"/>
      <c r="Y270" s="40"/>
      <c r="Z270" s="40"/>
      <c r="AA270" s="40"/>
      <c r="AB270" s="40"/>
      <c r="AC270" s="258"/>
      <c r="AD270" s="258"/>
      <c r="AE270" s="258"/>
      <c r="AF270" s="258"/>
      <c r="AG270" s="258"/>
      <c r="AH270" s="258"/>
      <c r="AI270" s="258"/>
      <c r="AJ270" s="258"/>
      <c r="AK270" s="258"/>
      <c r="AL270" s="258"/>
      <c r="AM270" s="258"/>
      <c r="AN270" s="258"/>
      <c r="AO270" s="258"/>
      <c r="AP270" s="258"/>
      <c r="AQ270" s="258"/>
    </row>
    <row r="271" spans="17:43" s="41" customFormat="1" ht="15">
      <c r="Q271" s="40"/>
      <c r="R271" s="40"/>
      <c r="S271" s="40"/>
      <c r="T271" s="40"/>
      <c r="U271" s="40"/>
      <c r="W271" s="40"/>
      <c r="X271" s="40"/>
      <c r="Y271" s="40"/>
      <c r="Z271" s="40"/>
      <c r="AA271" s="40"/>
      <c r="AB271" s="40"/>
      <c r="AC271" s="258"/>
      <c r="AD271" s="258"/>
      <c r="AE271" s="258"/>
      <c r="AF271" s="258"/>
      <c r="AG271" s="258"/>
      <c r="AH271" s="258"/>
      <c r="AI271" s="258"/>
      <c r="AJ271" s="258"/>
      <c r="AK271" s="258"/>
      <c r="AL271" s="258"/>
      <c r="AM271" s="258"/>
      <c r="AN271" s="258"/>
      <c r="AO271" s="258"/>
      <c r="AP271" s="258"/>
      <c r="AQ271" s="258"/>
    </row>
    <row r="272" spans="17:43" s="41" customFormat="1" ht="15">
      <c r="Q272" s="40"/>
      <c r="R272" s="40"/>
      <c r="S272" s="40"/>
      <c r="T272" s="40"/>
      <c r="U272" s="40"/>
      <c r="W272" s="40"/>
      <c r="X272" s="40"/>
      <c r="Y272" s="40"/>
      <c r="Z272" s="40"/>
      <c r="AA272" s="40"/>
      <c r="AB272" s="40"/>
      <c r="AC272" s="258"/>
      <c r="AD272" s="258"/>
      <c r="AE272" s="258"/>
      <c r="AF272" s="258"/>
      <c r="AG272" s="258"/>
      <c r="AH272" s="258"/>
      <c r="AI272" s="258"/>
      <c r="AJ272" s="258"/>
      <c r="AK272" s="258"/>
      <c r="AL272" s="258"/>
      <c r="AM272" s="258"/>
      <c r="AN272" s="258"/>
      <c r="AO272" s="258"/>
      <c r="AP272" s="258"/>
      <c r="AQ272" s="258"/>
    </row>
    <row r="273" spans="17:43" s="41" customFormat="1" ht="15">
      <c r="Q273" s="40"/>
      <c r="R273" s="40"/>
      <c r="S273" s="40"/>
      <c r="T273" s="40"/>
      <c r="U273" s="40"/>
      <c r="W273" s="40"/>
      <c r="X273" s="40"/>
      <c r="Y273" s="40"/>
      <c r="Z273" s="40"/>
      <c r="AA273" s="40"/>
      <c r="AB273" s="40"/>
      <c r="AC273" s="258"/>
      <c r="AD273" s="258"/>
      <c r="AE273" s="258"/>
      <c r="AF273" s="258"/>
      <c r="AG273" s="258"/>
      <c r="AH273" s="258"/>
      <c r="AI273" s="258"/>
      <c r="AJ273" s="258"/>
      <c r="AK273" s="258"/>
      <c r="AL273" s="258"/>
      <c r="AM273" s="258"/>
      <c r="AN273" s="258"/>
      <c r="AO273" s="258"/>
      <c r="AP273" s="258"/>
      <c r="AQ273" s="258"/>
    </row>
    <row r="274" spans="17:43" s="41" customFormat="1" ht="15">
      <c r="Q274" s="40"/>
      <c r="R274" s="40"/>
      <c r="S274" s="40"/>
      <c r="T274" s="40"/>
      <c r="U274" s="40"/>
      <c r="W274" s="40"/>
      <c r="X274" s="40"/>
      <c r="Y274" s="40"/>
      <c r="Z274" s="40"/>
      <c r="AA274" s="40"/>
      <c r="AB274" s="40"/>
      <c r="AC274" s="258"/>
      <c r="AD274" s="258"/>
      <c r="AE274" s="258"/>
      <c r="AF274" s="258"/>
      <c r="AG274" s="258"/>
      <c r="AH274" s="258"/>
      <c r="AI274" s="258"/>
      <c r="AJ274" s="258"/>
      <c r="AK274" s="258"/>
      <c r="AL274" s="258"/>
      <c r="AM274" s="258"/>
      <c r="AN274" s="258"/>
      <c r="AO274" s="258"/>
      <c r="AP274" s="258"/>
      <c r="AQ274" s="258"/>
    </row>
    <row r="275" spans="17:43" s="41" customFormat="1" ht="15">
      <c r="Q275" s="40"/>
      <c r="R275" s="40"/>
      <c r="S275" s="40"/>
      <c r="T275" s="40"/>
      <c r="U275" s="40"/>
      <c r="W275" s="40"/>
      <c r="X275" s="40"/>
      <c r="Y275" s="40"/>
      <c r="Z275" s="40"/>
      <c r="AA275" s="40"/>
      <c r="AB275" s="40"/>
      <c r="AC275" s="258"/>
      <c r="AD275" s="258"/>
      <c r="AE275" s="258"/>
      <c r="AF275" s="258"/>
      <c r="AG275" s="258"/>
      <c r="AH275" s="258"/>
      <c r="AI275" s="258"/>
      <c r="AJ275" s="258"/>
      <c r="AK275" s="258"/>
      <c r="AL275" s="258"/>
      <c r="AM275" s="258"/>
      <c r="AN275" s="258"/>
      <c r="AO275" s="258"/>
      <c r="AP275" s="258"/>
      <c r="AQ275" s="258"/>
    </row>
    <row r="276" spans="17:43" s="41" customFormat="1" ht="15">
      <c r="Q276" s="40"/>
      <c r="R276" s="40"/>
      <c r="S276" s="40"/>
      <c r="T276" s="40"/>
      <c r="U276" s="40"/>
      <c r="W276" s="40"/>
      <c r="X276" s="40"/>
      <c r="Y276" s="40"/>
      <c r="Z276" s="40"/>
      <c r="AA276" s="40"/>
      <c r="AB276" s="40"/>
      <c r="AC276" s="258"/>
      <c r="AD276" s="258"/>
      <c r="AE276" s="258"/>
      <c r="AF276" s="258"/>
      <c r="AG276" s="258"/>
      <c r="AH276" s="258"/>
      <c r="AI276" s="258"/>
      <c r="AJ276" s="258"/>
      <c r="AK276" s="258"/>
      <c r="AL276" s="258"/>
      <c r="AM276" s="258"/>
      <c r="AN276" s="258"/>
      <c r="AO276" s="258"/>
      <c r="AP276" s="258"/>
      <c r="AQ276" s="258"/>
    </row>
    <row r="277" spans="17:43" s="41" customFormat="1" ht="15">
      <c r="Q277" s="40"/>
      <c r="R277" s="40"/>
      <c r="S277" s="40"/>
      <c r="T277" s="40"/>
      <c r="U277" s="40"/>
      <c r="W277" s="40"/>
      <c r="X277" s="40"/>
      <c r="Y277" s="40"/>
      <c r="Z277" s="40"/>
      <c r="AA277" s="40"/>
      <c r="AB277" s="40"/>
      <c r="AC277" s="258"/>
      <c r="AD277" s="258"/>
      <c r="AE277" s="258"/>
      <c r="AF277" s="258"/>
      <c r="AG277" s="258"/>
      <c r="AH277" s="258"/>
      <c r="AI277" s="258"/>
      <c r="AJ277" s="258"/>
      <c r="AK277" s="258"/>
      <c r="AL277" s="258"/>
      <c r="AM277" s="258"/>
      <c r="AN277" s="258"/>
      <c r="AO277" s="258"/>
      <c r="AP277" s="258"/>
      <c r="AQ277" s="258"/>
    </row>
    <row r="278" spans="17:43" s="41" customFormat="1" ht="15">
      <c r="Q278" s="40"/>
      <c r="R278" s="40"/>
      <c r="S278" s="40"/>
      <c r="T278" s="40"/>
      <c r="U278" s="40"/>
      <c r="W278" s="40"/>
      <c r="X278" s="40"/>
      <c r="Y278" s="40"/>
      <c r="Z278" s="40"/>
      <c r="AA278" s="40"/>
      <c r="AB278" s="40"/>
      <c r="AC278" s="258"/>
      <c r="AD278" s="258"/>
      <c r="AE278" s="258"/>
      <c r="AF278" s="258"/>
      <c r="AG278" s="258"/>
      <c r="AH278" s="258"/>
      <c r="AI278" s="258"/>
      <c r="AJ278" s="258"/>
      <c r="AK278" s="258"/>
      <c r="AL278" s="258"/>
      <c r="AM278" s="258"/>
      <c r="AN278" s="258"/>
      <c r="AO278" s="258"/>
      <c r="AP278" s="258"/>
      <c r="AQ278" s="258"/>
    </row>
    <row r="279" spans="17:43" s="41" customFormat="1" ht="15">
      <c r="Q279" s="40"/>
      <c r="R279" s="40"/>
      <c r="S279" s="40"/>
      <c r="T279" s="40"/>
      <c r="U279" s="40"/>
      <c r="W279" s="40"/>
      <c r="X279" s="40"/>
      <c r="Y279" s="40"/>
      <c r="Z279" s="40"/>
      <c r="AA279" s="40"/>
      <c r="AB279" s="40"/>
      <c r="AC279" s="258"/>
      <c r="AD279" s="258"/>
      <c r="AE279" s="258"/>
      <c r="AF279" s="258"/>
      <c r="AG279" s="258"/>
      <c r="AH279" s="258"/>
      <c r="AI279" s="258"/>
      <c r="AJ279" s="258"/>
      <c r="AK279" s="258"/>
      <c r="AL279" s="258"/>
      <c r="AM279" s="258"/>
      <c r="AN279" s="258"/>
      <c r="AO279" s="258"/>
      <c r="AP279" s="258"/>
      <c r="AQ279" s="258"/>
    </row>
    <row r="280" spans="17:43" s="41" customFormat="1" ht="15">
      <c r="Q280" s="40"/>
      <c r="R280" s="40"/>
      <c r="S280" s="40"/>
      <c r="T280" s="40"/>
      <c r="U280" s="40"/>
      <c r="W280" s="40"/>
      <c r="X280" s="40"/>
      <c r="Y280" s="40"/>
      <c r="Z280" s="40"/>
      <c r="AA280" s="40"/>
      <c r="AB280" s="40"/>
      <c r="AC280" s="258"/>
      <c r="AD280" s="258"/>
      <c r="AE280" s="258"/>
      <c r="AF280" s="258"/>
      <c r="AG280" s="258"/>
      <c r="AH280" s="258"/>
      <c r="AI280" s="258"/>
      <c r="AJ280" s="258"/>
      <c r="AK280" s="258"/>
      <c r="AL280" s="258"/>
      <c r="AM280" s="258"/>
      <c r="AN280" s="258"/>
      <c r="AO280" s="258"/>
      <c r="AP280" s="258"/>
      <c r="AQ280" s="258"/>
    </row>
    <row r="281" spans="17:43" s="41" customFormat="1" ht="15">
      <c r="Q281" s="40"/>
      <c r="R281" s="40"/>
      <c r="S281" s="40"/>
      <c r="T281" s="40"/>
      <c r="U281" s="40"/>
      <c r="W281" s="40"/>
      <c r="X281" s="40"/>
      <c r="Y281" s="40"/>
      <c r="Z281" s="40"/>
      <c r="AA281" s="40"/>
      <c r="AB281" s="40"/>
      <c r="AC281" s="258"/>
      <c r="AD281" s="258"/>
      <c r="AE281" s="258"/>
      <c r="AF281" s="258"/>
      <c r="AG281" s="258"/>
      <c r="AH281" s="258"/>
      <c r="AI281" s="258"/>
      <c r="AJ281" s="258"/>
      <c r="AK281" s="258"/>
      <c r="AL281" s="258"/>
      <c r="AM281" s="258"/>
      <c r="AN281" s="258"/>
      <c r="AO281" s="258"/>
      <c r="AP281" s="258"/>
      <c r="AQ281" s="258"/>
    </row>
    <row r="282" spans="17:43" s="41" customFormat="1" ht="15">
      <c r="Q282" s="40"/>
      <c r="R282" s="40"/>
      <c r="S282" s="40"/>
      <c r="T282" s="40"/>
      <c r="U282" s="40"/>
      <c r="W282" s="40"/>
      <c r="X282" s="40"/>
      <c r="Y282" s="40"/>
      <c r="Z282" s="40"/>
      <c r="AA282" s="40"/>
      <c r="AB282" s="40"/>
      <c r="AC282" s="258"/>
      <c r="AD282" s="258"/>
      <c r="AE282" s="258"/>
      <c r="AF282" s="258"/>
      <c r="AG282" s="258"/>
      <c r="AH282" s="258"/>
      <c r="AI282" s="258"/>
      <c r="AJ282" s="258"/>
      <c r="AK282" s="258"/>
      <c r="AL282" s="258"/>
      <c r="AM282" s="258"/>
      <c r="AN282" s="258"/>
      <c r="AO282" s="258"/>
      <c r="AP282" s="258"/>
      <c r="AQ282" s="258"/>
    </row>
    <row r="283" spans="17:43" s="41" customFormat="1" ht="15">
      <c r="Q283" s="40"/>
      <c r="R283" s="40"/>
      <c r="S283" s="40"/>
      <c r="T283" s="40"/>
      <c r="U283" s="40"/>
      <c r="W283" s="40"/>
      <c r="X283" s="40"/>
      <c r="Y283" s="40"/>
      <c r="Z283" s="40"/>
      <c r="AA283" s="40"/>
      <c r="AB283" s="40"/>
      <c r="AC283" s="258"/>
      <c r="AD283" s="258"/>
      <c r="AE283" s="258"/>
      <c r="AF283" s="258"/>
      <c r="AG283" s="258"/>
      <c r="AH283" s="258"/>
      <c r="AI283" s="258"/>
      <c r="AJ283" s="258"/>
      <c r="AK283" s="258"/>
      <c r="AL283" s="258"/>
      <c r="AM283" s="258"/>
      <c r="AN283" s="258"/>
      <c r="AO283" s="258"/>
      <c r="AP283" s="258"/>
      <c r="AQ283" s="258"/>
    </row>
    <row r="284" spans="17:43" s="41" customFormat="1" ht="15">
      <c r="Q284" s="40"/>
      <c r="R284" s="40"/>
      <c r="S284" s="40"/>
      <c r="T284" s="40"/>
      <c r="U284" s="40"/>
      <c r="W284" s="40"/>
      <c r="X284" s="40"/>
      <c r="Y284" s="40"/>
      <c r="Z284" s="40"/>
      <c r="AA284" s="40"/>
      <c r="AB284" s="40"/>
      <c r="AC284" s="258"/>
      <c r="AD284" s="258"/>
      <c r="AE284" s="258"/>
      <c r="AF284" s="258"/>
      <c r="AG284" s="258"/>
      <c r="AH284" s="258"/>
      <c r="AI284" s="258"/>
      <c r="AJ284" s="258"/>
      <c r="AK284" s="258"/>
      <c r="AL284" s="258"/>
      <c r="AM284" s="258"/>
      <c r="AN284" s="258"/>
      <c r="AO284" s="258"/>
      <c r="AP284" s="258"/>
      <c r="AQ284" s="258"/>
    </row>
    <row r="285" spans="17:43" s="41" customFormat="1" ht="15">
      <c r="Q285" s="40"/>
      <c r="R285" s="40"/>
      <c r="S285" s="40"/>
      <c r="T285" s="40"/>
      <c r="U285" s="40"/>
      <c r="W285" s="40"/>
      <c r="X285" s="40"/>
      <c r="Y285" s="40"/>
      <c r="Z285" s="40"/>
      <c r="AA285" s="40"/>
      <c r="AB285" s="40"/>
      <c r="AC285" s="258"/>
      <c r="AD285" s="258"/>
      <c r="AE285" s="258"/>
      <c r="AF285" s="258"/>
      <c r="AG285" s="258"/>
      <c r="AH285" s="258"/>
      <c r="AI285" s="258"/>
      <c r="AJ285" s="258"/>
      <c r="AK285" s="258"/>
      <c r="AL285" s="258"/>
      <c r="AM285" s="258"/>
      <c r="AN285" s="258"/>
      <c r="AO285" s="258"/>
      <c r="AP285" s="258"/>
      <c r="AQ285" s="258"/>
    </row>
    <row r="286" spans="17:43" s="41" customFormat="1" ht="15">
      <c r="Q286" s="40"/>
      <c r="R286" s="40"/>
      <c r="S286" s="40"/>
      <c r="T286" s="40"/>
      <c r="U286" s="40"/>
      <c r="W286" s="40"/>
      <c r="X286" s="40"/>
      <c r="Y286" s="40"/>
      <c r="Z286" s="40"/>
      <c r="AA286" s="40"/>
      <c r="AB286" s="40"/>
      <c r="AC286" s="258"/>
      <c r="AD286" s="258"/>
      <c r="AE286" s="258"/>
      <c r="AF286" s="258"/>
      <c r="AG286" s="258"/>
      <c r="AH286" s="258"/>
      <c r="AI286" s="258"/>
      <c r="AJ286" s="258"/>
      <c r="AK286" s="258"/>
      <c r="AL286" s="258"/>
      <c r="AM286" s="258"/>
      <c r="AN286" s="258"/>
      <c r="AO286" s="258"/>
      <c r="AP286" s="258"/>
      <c r="AQ286" s="258"/>
    </row>
    <row r="287" spans="17:43" s="41" customFormat="1" ht="15">
      <c r="Q287" s="40"/>
      <c r="R287" s="40"/>
      <c r="S287" s="40"/>
      <c r="T287" s="40"/>
      <c r="U287" s="40"/>
      <c r="W287" s="40"/>
      <c r="X287" s="40"/>
      <c r="Y287" s="40"/>
      <c r="Z287" s="40"/>
      <c r="AA287" s="40"/>
      <c r="AB287" s="40"/>
      <c r="AC287" s="258"/>
      <c r="AD287" s="258"/>
      <c r="AE287" s="258"/>
      <c r="AF287" s="258"/>
      <c r="AG287" s="258"/>
      <c r="AH287" s="258"/>
      <c r="AI287" s="258"/>
      <c r="AJ287" s="258"/>
      <c r="AK287" s="258"/>
      <c r="AL287" s="258"/>
      <c r="AM287" s="258"/>
      <c r="AN287" s="258"/>
      <c r="AO287" s="258"/>
      <c r="AP287" s="258"/>
      <c r="AQ287" s="258"/>
    </row>
    <row r="288" spans="17:43" s="41" customFormat="1" ht="15">
      <c r="Q288" s="40"/>
      <c r="R288" s="40"/>
      <c r="S288" s="40"/>
      <c r="T288" s="40"/>
      <c r="U288" s="40"/>
      <c r="W288" s="40"/>
      <c r="X288" s="40"/>
      <c r="Y288" s="40"/>
      <c r="Z288" s="40"/>
      <c r="AA288" s="40"/>
      <c r="AB288" s="40"/>
      <c r="AC288" s="258"/>
      <c r="AD288" s="258"/>
      <c r="AE288" s="258"/>
      <c r="AF288" s="258"/>
      <c r="AG288" s="258"/>
      <c r="AH288" s="258"/>
      <c r="AI288" s="258"/>
      <c r="AJ288" s="258"/>
      <c r="AK288" s="258"/>
      <c r="AL288" s="258"/>
      <c r="AM288" s="258"/>
      <c r="AN288" s="258"/>
      <c r="AO288" s="258"/>
      <c r="AP288" s="258"/>
      <c r="AQ288" s="258"/>
    </row>
    <row r="289" spans="17:43" s="41" customFormat="1" ht="15">
      <c r="Q289" s="40"/>
      <c r="R289" s="40"/>
      <c r="S289" s="40"/>
      <c r="T289" s="40"/>
      <c r="U289" s="40"/>
      <c r="W289" s="40"/>
      <c r="X289" s="40"/>
      <c r="Y289" s="40"/>
      <c r="Z289" s="40"/>
      <c r="AA289" s="40"/>
      <c r="AB289" s="40"/>
      <c r="AC289" s="258"/>
      <c r="AD289" s="258"/>
      <c r="AE289" s="258"/>
      <c r="AF289" s="258"/>
      <c r="AG289" s="258"/>
      <c r="AH289" s="258"/>
      <c r="AI289" s="258"/>
      <c r="AJ289" s="258"/>
      <c r="AK289" s="258"/>
      <c r="AL289" s="258"/>
      <c r="AM289" s="258"/>
      <c r="AN289" s="258"/>
      <c r="AO289" s="258"/>
      <c r="AP289" s="258"/>
      <c r="AQ289" s="258"/>
    </row>
    <row r="290" spans="17:43" s="41" customFormat="1" ht="15">
      <c r="Q290" s="40"/>
      <c r="R290" s="40"/>
      <c r="S290" s="40"/>
      <c r="T290" s="40"/>
      <c r="U290" s="40"/>
      <c r="W290" s="40"/>
      <c r="X290" s="40"/>
      <c r="Y290" s="40"/>
      <c r="Z290" s="40"/>
      <c r="AA290" s="40"/>
      <c r="AB290" s="40"/>
      <c r="AC290" s="258"/>
      <c r="AD290" s="258"/>
      <c r="AE290" s="258"/>
      <c r="AF290" s="258"/>
      <c r="AG290" s="258"/>
      <c r="AH290" s="258"/>
      <c r="AI290" s="258"/>
      <c r="AJ290" s="258"/>
      <c r="AK290" s="258"/>
      <c r="AL290" s="258"/>
      <c r="AM290" s="258"/>
      <c r="AN290" s="258"/>
      <c r="AO290" s="258"/>
      <c r="AP290" s="258"/>
      <c r="AQ290" s="258"/>
    </row>
    <row r="291" spans="17:43" s="41" customFormat="1" ht="15">
      <c r="Q291" s="40"/>
      <c r="R291" s="40"/>
      <c r="S291" s="40"/>
      <c r="T291" s="40"/>
      <c r="U291" s="40"/>
      <c r="W291" s="40"/>
      <c r="X291" s="40"/>
      <c r="Y291" s="40"/>
      <c r="Z291" s="40"/>
      <c r="AA291" s="40"/>
      <c r="AB291" s="40"/>
      <c r="AC291" s="258"/>
      <c r="AD291" s="258"/>
      <c r="AE291" s="258"/>
      <c r="AF291" s="258"/>
      <c r="AG291" s="258"/>
      <c r="AH291" s="258"/>
      <c r="AI291" s="258"/>
      <c r="AJ291" s="258"/>
      <c r="AK291" s="258"/>
      <c r="AL291" s="258"/>
      <c r="AM291" s="258"/>
      <c r="AN291" s="258"/>
      <c r="AO291" s="258"/>
      <c r="AP291" s="258"/>
      <c r="AQ291" s="258"/>
    </row>
    <row r="292" spans="17:43" s="41" customFormat="1" ht="15">
      <c r="Q292" s="40"/>
      <c r="R292" s="40"/>
      <c r="S292" s="40"/>
      <c r="T292" s="40"/>
      <c r="U292" s="40"/>
      <c r="W292" s="40"/>
      <c r="X292" s="40"/>
      <c r="Y292" s="40"/>
      <c r="Z292" s="40"/>
      <c r="AA292" s="40"/>
      <c r="AB292" s="40"/>
      <c r="AC292" s="258"/>
      <c r="AD292" s="258"/>
      <c r="AE292" s="258"/>
      <c r="AF292" s="258"/>
      <c r="AG292" s="258"/>
      <c r="AH292" s="258"/>
      <c r="AI292" s="258"/>
      <c r="AJ292" s="258"/>
      <c r="AK292" s="258"/>
      <c r="AL292" s="258"/>
      <c r="AM292" s="258"/>
      <c r="AN292" s="258"/>
      <c r="AO292" s="258"/>
      <c r="AP292" s="258"/>
      <c r="AQ292" s="258"/>
    </row>
    <row r="293" spans="17:43" s="41" customFormat="1" ht="15">
      <c r="Q293" s="40"/>
      <c r="R293" s="40"/>
      <c r="S293" s="40"/>
      <c r="T293" s="40"/>
      <c r="U293" s="40"/>
      <c r="W293" s="40"/>
      <c r="X293" s="40"/>
      <c r="Y293" s="40"/>
      <c r="Z293" s="40"/>
      <c r="AA293" s="40"/>
      <c r="AB293" s="40"/>
      <c r="AC293" s="258"/>
      <c r="AD293" s="258"/>
      <c r="AE293" s="258"/>
      <c r="AF293" s="258"/>
      <c r="AG293" s="258"/>
      <c r="AH293" s="258"/>
      <c r="AI293" s="258"/>
      <c r="AJ293" s="258"/>
      <c r="AK293" s="258"/>
      <c r="AL293" s="258"/>
      <c r="AM293" s="258"/>
      <c r="AN293" s="258"/>
      <c r="AO293" s="258"/>
      <c r="AP293" s="258"/>
      <c r="AQ293" s="258"/>
    </row>
    <row r="294" spans="17:43" s="41" customFormat="1" ht="15">
      <c r="Q294" s="40"/>
      <c r="R294" s="40"/>
      <c r="S294" s="40"/>
      <c r="T294" s="40"/>
      <c r="U294" s="40"/>
      <c r="W294" s="40"/>
      <c r="X294" s="40"/>
      <c r="Y294" s="40"/>
      <c r="Z294" s="40"/>
      <c r="AA294" s="40"/>
      <c r="AB294" s="40"/>
      <c r="AC294" s="258"/>
      <c r="AD294" s="258"/>
      <c r="AE294" s="258"/>
      <c r="AF294" s="258"/>
      <c r="AG294" s="258"/>
      <c r="AH294" s="258"/>
      <c r="AI294" s="258"/>
      <c r="AJ294" s="258"/>
      <c r="AK294" s="258"/>
      <c r="AL294" s="258"/>
      <c r="AM294" s="258"/>
      <c r="AN294" s="258"/>
      <c r="AO294" s="258"/>
      <c r="AP294" s="258"/>
      <c r="AQ294" s="258"/>
    </row>
    <row r="295" spans="17:43" s="41" customFormat="1" ht="15">
      <c r="Q295" s="40"/>
      <c r="R295" s="40"/>
      <c r="S295" s="40"/>
      <c r="T295" s="40"/>
      <c r="U295" s="40"/>
      <c r="W295" s="40"/>
      <c r="X295" s="40"/>
      <c r="Y295" s="40"/>
      <c r="Z295" s="40"/>
      <c r="AA295" s="40"/>
      <c r="AB295" s="40"/>
      <c r="AC295" s="258"/>
      <c r="AD295" s="258"/>
      <c r="AE295" s="258"/>
      <c r="AF295" s="258"/>
      <c r="AG295" s="258"/>
      <c r="AH295" s="258"/>
      <c r="AI295" s="258"/>
      <c r="AJ295" s="258"/>
      <c r="AK295" s="258"/>
      <c r="AL295" s="258"/>
      <c r="AM295" s="258"/>
      <c r="AN295" s="258"/>
      <c r="AO295" s="258"/>
      <c r="AP295" s="258"/>
      <c r="AQ295" s="258"/>
    </row>
    <row r="296" spans="17:43" s="41" customFormat="1" ht="15">
      <c r="Q296" s="40"/>
      <c r="R296" s="40"/>
      <c r="S296" s="40"/>
      <c r="T296" s="40"/>
      <c r="U296" s="40"/>
      <c r="W296" s="40"/>
      <c r="X296" s="40"/>
      <c r="Y296" s="40"/>
      <c r="Z296" s="40"/>
      <c r="AA296" s="40"/>
      <c r="AB296" s="40"/>
      <c r="AC296" s="258"/>
      <c r="AD296" s="258"/>
      <c r="AE296" s="258"/>
      <c r="AF296" s="258"/>
      <c r="AG296" s="258"/>
      <c r="AH296" s="258"/>
      <c r="AI296" s="258"/>
      <c r="AJ296" s="258"/>
      <c r="AK296" s="258"/>
      <c r="AL296" s="258"/>
      <c r="AM296" s="258"/>
      <c r="AN296" s="258"/>
      <c r="AO296" s="258"/>
      <c r="AP296" s="258"/>
      <c r="AQ296" s="258"/>
    </row>
    <row r="297" spans="17:43" s="41" customFormat="1" ht="15">
      <c r="Q297" s="40"/>
      <c r="R297" s="40"/>
      <c r="S297" s="40"/>
      <c r="T297" s="40"/>
      <c r="U297" s="40"/>
      <c r="W297" s="40"/>
      <c r="X297" s="40"/>
      <c r="Y297" s="40"/>
      <c r="Z297" s="40"/>
      <c r="AA297" s="40"/>
      <c r="AB297" s="40"/>
      <c r="AC297" s="258"/>
      <c r="AD297" s="258"/>
      <c r="AE297" s="258"/>
      <c r="AF297" s="258"/>
      <c r="AG297" s="258"/>
      <c r="AH297" s="258"/>
      <c r="AI297" s="258"/>
      <c r="AJ297" s="258"/>
      <c r="AK297" s="258"/>
      <c r="AL297" s="258"/>
      <c r="AM297" s="258"/>
      <c r="AN297" s="258"/>
      <c r="AO297" s="258"/>
      <c r="AP297" s="258"/>
      <c r="AQ297" s="258"/>
    </row>
    <row r="298" spans="17:43" s="41" customFormat="1" ht="15">
      <c r="Q298" s="40"/>
      <c r="R298" s="40"/>
      <c r="S298" s="40"/>
      <c r="T298" s="40"/>
      <c r="U298" s="40"/>
      <c r="W298" s="40"/>
      <c r="X298" s="40"/>
      <c r="Y298" s="40"/>
      <c r="Z298" s="40"/>
      <c r="AA298" s="40"/>
      <c r="AB298" s="40"/>
      <c r="AC298" s="258"/>
      <c r="AD298" s="258"/>
      <c r="AE298" s="258"/>
      <c r="AF298" s="258"/>
      <c r="AG298" s="258"/>
      <c r="AH298" s="258"/>
      <c r="AI298" s="258"/>
      <c r="AJ298" s="258"/>
      <c r="AK298" s="258"/>
      <c r="AL298" s="258"/>
      <c r="AM298" s="258"/>
      <c r="AN298" s="258"/>
      <c r="AO298" s="258"/>
      <c r="AP298" s="258"/>
      <c r="AQ298" s="258"/>
    </row>
    <row r="299" spans="17:43" s="41" customFormat="1" ht="15">
      <c r="Q299" s="40"/>
      <c r="R299" s="40"/>
      <c r="S299" s="40"/>
      <c r="T299" s="40"/>
      <c r="U299" s="40"/>
      <c r="W299" s="40"/>
      <c r="X299" s="40"/>
      <c r="Y299" s="40"/>
      <c r="Z299" s="40"/>
      <c r="AA299" s="40"/>
      <c r="AB299" s="40"/>
      <c r="AC299" s="258"/>
      <c r="AD299" s="258"/>
      <c r="AE299" s="258"/>
      <c r="AF299" s="258"/>
      <c r="AG299" s="258"/>
      <c r="AH299" s="258"/>
      <c r="AI299" s="258"/>
      <c r="AJ299" s="258"/>
      <c r="AK299" s="258"/>
      <c r="AL299" s="258"/>
      <c r="AM299" s="258"/>
      <c r="AN299" s="258"/>
      <c r="AO299" s="258"/>
      <c r="AP299" s="258"/>
      <c r="AQ299" s="258"/>
    </row>
    <row r="300" spans="17:43" s="41" customFormat="1" ht="15">
      <c r="Q300" s="40"/>
      <c r="R300" s="40"/>
      <c r="S300" s="40"/>
      <c r="T300" s="40"/>
      <c r="U300" s="40"/>
      <c r="W300" s="40"/>
      <c r="X300" s="40"/>
      <c r="Y300" s="40"/>
      <c r="Z300" s="40"/>
      <c r="AA300" s="40"/>
      <c r="AB300" s="40"/>
      <c r="AC300" s="258"/>
      <c r="AD300" s="258"/>
      <c r="AE300" s="258"/>
      <c r="AF300" s="258"/>
      <c r="AG300" s="258"/>
      <c r="AH300" s="258"/>
      <c r="AI300" s="258"/>
      <c r="AJ300" s="258"/>
      <c r="AK300" s="258"/>
      <c r="AL300" s="258"/>
      <c r="AM300" s="258"/>
      <c r="AN300" s="258"/>
      <c r="AO300" s="258"/>
      <c r="AP300" s="258"/>
      <c r="AQ300" s="258"/>
    </row>
    <row r="301" spans="17:43" s="41" customFormat="1" ht="15">
      <c r="Q301" s="40"/>
      <c r="R301" s="40"/>
      <c r="S301" s="40"/>
      <c r="T301" s="40"/>
      <c r="U301" s="40"/>
      <c r="W301" s="40"/>
      <c r="X301" s="40"/>
      <c r="Y301" s="40"/>
      <c r="Z301" s="40"/>
      <c r="AA301" s="40"/>
      <c r="AB301" s="40"/>
      <c r="AC301" s="258"/>
      <c r="AD301" s="258"/>
      <c r="AE301" s="258"/>
      <c r="AF301" s="258"/>
      <c r="AG301" s="258"/>
      <c r="AH301" s="258"/>
      <c r="AI301" s="258"/>
      <c r="AJ301" s="258"/>
      <c r="AK301" s="258"/>
      <c r="AL301" s="258"/>
      <c r="AM301" s="258"/>
      <c r="AN301" s="258"/>
      <c r="AO301" s="258"/>
      <c r="AP301" s="258"/>
      <c r="AQ301" s="258"/>
    </row>
    <row r="302" spans="17:43" s="41" customFormat="1" ht="15">
      <c r="Q302" s="40"/>
      <c r="R302" s="40"/>
      <c r="S302" s="40"/>
      <c r="T302" s="40"/>
      <c r="U302" s="40"/>
      <c r="W302" s="40"/>
      <c r="X302" s="40"/>
      <c r="Y302" s="40"/>
      <c r="Z302" s="40"/>
      <c r="AA302" s="40"/>
      <c r="AB302" s="40"/>
      <c r="AC302" s="258"/>
      <c r="AD302" s="258"/>
      <c r="AE302" s="258"/>
      <c r="AF302" s="258"/>
      <c r="AG302" s="258"/>
      <c r="AH302" s="258"/>
      <c r="AI302" s="258"/>
      <c r="AJ302" s="258"/>
      <c r="AK302" s="258"/>
      <c r="AL302" s="258"/>
      <c r="AM302" s="258"/>
      <c r="AN302" s="258"/>
      <c r="AO302" s="258"/>
      <c r="AP302" s="258"/>
      <c r="AQ302" s="258"/>
    </row>
    <row r="303" spans="17:43" s="41" customFormat="1" ht="15">
      <c r="Q303" s="40"/>
      <c r="R303" s="40"/>
      <c r="S303" s="40"/>
      <c r="T303" s="40"/>
      <c r="U303" s="40"/>
      <c r="W303" s="40"/>
      <c r="X303" s="40"/>
      <c r="Y303" s="40"/>
      <c r="Z303" s="40"/>
      <c r="AA303" s="40"/>
      <c r="AB303" s="40"/>
      <c r="AC303" s="258"/>
      <c r="AD303" s="258"/>
      <c r="AE303" s="258"/>
      <c r="AF303" s="258"/>
      <c r="AG303" s="258"/>
      <c r="AH303" s="258"/>
      <c r="AI303" s="258"/>
      <c r="AJ303" s="258"/>
      <c r="AK303" s="258"/>
      <c r="AL303" s="258"/>
      <c r="AM303" s="258"/>
      <c r="AN303" s="258"/>
      <c r="AO303" s="258"/>
      <c r="AP303" s="258"/>
      <c r="AQ303" s="258"/>
    </row>
    <row r="304" spans="17:43" s="41" customFormat="1" ht="15">
      <c r="Q304" s="40"/>
      <c r="R304" s="40"/>
      <c r="S304" s="40"/>
      <c r="T304" s="40"/>
      <c r="U304" s="40"/>
      <c r="W304" s="40"/>
      <c r="X304" s="40"/>
      <c r="Y304" s="40"/>
      <c r="Z304" s="40"/>
      <c r="AA304" s="40"/>
      <c r="AB304" s="40"/>
      <c r="AC304" s="258"/>
      <c r="AD304" s="258"/>
      <c r="AE304" s="258"/>
      <c r="AF304" s="258"/>
      <c r="AG304" s="258"/>
      <c r="AH304" s="258"/>
      <c r="AI304" s="258"/>
      <c r="AJ304" s="258"/>
      <c r="AK304" s="258"/>
      <c r="AL304" s="258"/>
      <c r="AM304" s="258"/>
      <c r="AN304" s="258"/>
      <c r="AO304" s="258"/>
      <c r="AP304" s="258"/>
      <c r="AQ304" s="258"/>
    </row>
    <row r="305" spans="17:43" s="41" customFormat="1" ht="15">
      <c r="Q305" s="40"/>
      <c r="R305" s="40"/>
      <c r="S305" s="40"/>
      <c r="T305" s="40"/>
      <c r="U305" s="40"/>
      <c r="W305" s="40"/>
      <c r="X305" s="40"/>
      <c r="Y305" s="40"/>
      <c r="Z305" s="40"/>
      <c r="AA305" s="40"/>
      <c r="AB305" s="40"/>
      <c r="AC305" s="258"/>
      <c r="AD305" s="258"/>
      <c r="AE305" s="258"/>
      <c r="AF305" s="258"/>
      <c r="AG305" s="258"/>
      <c r="AH305" s="258"/>
      <c r="AI305" s="258"/>
      <c r="AJ305" s="258"/>
      <c r="AK305" s="258"/>
      <c r="AL305" s="258"/>
      <c r="AM305" s="258"/>
      <c r="AN305" s="258"/>
      <c r="AO305" s="258"/>
      <c r="AP305" s="258"/>
      <c r="AQ305" s="258"/>
    </row>
    <row r="306" spans="17:43" s="41" customFormat="1" ht="15">
      <c r="Q306" s="40"/>
      <c r="R306" s="40"/>
      <c r="S306" s="40"/>
      <c r="T306" s="40"/>
      <c r="U306" s="40"/>
      <c r="W306" s="40"/>
      <c r="X306" s="40"/>
      <c r="Y306" s="40"/>
      <c r="Z306" s="40"/>
      <c r="AA306" s="40"/>
      <c r="AB306" s="40"/>
      <c r="AC306" s="258"/>
      <c r="AD306" s="258"/>
      <c r="AE306" s="258"/>
      <c r="AF306" s="258"/>
      <c r="AG306" s="258"/>
      <c r="AH306" s="258"/>
      <c r="AI306" s="258"/>
      <c r="AJ306" s="258"/>
      <c r="AK306" s="258"/>
      <c r="AL306" s="258"/>
      <c r="AM306" s="258"/>
      <c r="AN306" s="258"/>
      <c r="AO306" s="258"/>
      <c r="AP306" s="258"/>
      <c r="AQ306" s="258"/>
    </row>
    <row r="307" spans="17:43" s="41" customFormat="1" ht="15">
      <c r="Q307" s="40"/>
      <c r="R307" s="40"/>
      <c r="S307" s="40"/>
      <c r="T307" s="40"/>
      <c r="U307" s="40"/>
      <c r="W307" s="40"/>
      <c r="X307" s="40"/>
      <c r="Y307" s="40"/>
      <c r="Z307" s="40"/>
      <c r="AA307" s="40"/>
      <c r="AB307" s="40"/>
      <c r="AC307" s="258"/>
      <c r="AD307" s="258"/>
      <c r="AE307" s="258"/>
      <c r="AF307" s="258"/>
      <c r="AG307" s="258"/>
      <c r="AH307" s="258"/>
      <c r="AI307" s="258"/>
      <c r="AJ307" s="258"/>
      <c r="AK307" s="258"/>
      <c r="AL307" s="258"/>
      <c r="AM307" s="258"/>
      <c r="AN307" s="258"/>
      <c r="AO307" s="258"/>
      <c r="AP307" s="258"/>
      <c r="AQ307" s="258"/>
    </row>
    <row r="308" spans="17:43" s="41" customFormat="1" ht="15">
      <c r="Q308" s="40"/>
      <c r="R308" s="40"/>
      <c r="S308" s="40"/>
      <c r="T308" s="40"/>
      <c r="U308" s="40"/>
      <c r="W308" s="40"/>
      <c r="X308" s="40"/>
      <c r="Y308" s="40"/>
      <c r="Z308" s="40"/>
      <c r="AA308" s="40"/>
      <c r="AB308" s="40"/>
      <c r="AC308" s="258"/>
      <c r="AD308" s="258"/>
      <c r="AE308" s="258"/>
      <c r="AF308" s="258"/>
      <c r="AG308" s="258"/>
      <c r="AH308" s="258"/>
      <c r="AI308" s="258"/>
      <c r="AJ308" s="258"/>
      <c r="AK308" s="258"/>
      <c r="AL308" s="258"/>
      <c r="AM308" s="258"/>
      <c r="AN308" s="258"/>
      <c r="AO308" s="258"/>
      <c r="AP308" s="258"/>
      <c r="AQ308" s="258"/>
    </row>
    <row r="309" spans="17:43" s="41" customFormat="1" ht="15">
      <c r="Q309" s="40"/>
      <c r="R309" s="40"/>
      <c r="S309" s="40"/>
      <c r="T309" s="40"/>
      <c r="U309" s="40"/>
      <c r="W309" s="40"/>
      <c r="X309" s="40"/>
      <c r="Y309" s="40"/>
      <c r="Z309" s="40"/>
      <c r="AA309" s="40"/>
      <c r="AB309" s="40"/>
      <c r="AC309" s="258"/>
      <c r="AD309" s="258"/>
      <c r="AE309" s="258"/>
      <c r="AF309" s="258"/>
      <c r="AG309" s="258"/>
      <c r="AH309" s="258"/>
      <c r="AI309" s="258"/>
      <c r="AJ309" s="258"/>
      <c r="AK309" s="258"/>
      <c r="AL309" s="258"/>
      <c r="AM309" s="258"/>
      <c r="AN309" s="258"/>
      <c r="AO309" s="258"/>
      <c r="AP309" s="258"/>
      <c r="AQ309" s="258"/>
    </row>
    <row r="310" spans="17:43" s="41" customFormat="1" ht="15">
      <c r="Q310" s="40"/>
      <c r="R310" s="40"/>
      <c r="S310" s="40"/>
      <c r="T310" s="40"/>
      <c r="U310" s="40"/>
      <c r="W310" s="40"/>
      <c r="X310" s="40"/>
      <c r="Y310" s="40"/>
      <c r="Z310" s="40"/>
      <c r="AA310" s="40"/>
      <c r="AB310" s="40"/>
      <c r="AC310" s="258"/>
      <c r="AD310" s="258"/>
      <c r="AE310" s="258"/>
      <c r="AF310" s="258"/>
      <c r="AG310" s="258"/>
      <c r="AH310" s="258"/>
      <c r="AI310" s="258"/>
      <c r="AJ310" s="258"/>
      <c r="AK310" s="258"/>
      <c r="AL310" s="258"/>
      <c r="AM310" s="258"/>
      <c r="AN310" s="258"/>
      <c r="AO310" s="258"/>
      <c r="AP310" s="258"/>
      <c r="AQ310" s="258"/>
    </row>
    <row r="311" spans="17:43" s="41" customFormat="1" ht="15">
      <c r="Q311" s="40"/>
      <c r="R311" s="40"/>
      <c r="S311" s="40"/>
      <c r="T311" s="40"/>
      <c r="U311" s="40"/>
      <c r="W311" s="40"/>
      <c r="X311" s="40"/>
      <c r="Y311" s="40"/>
      <c r="Z311" s="40"/>
      <c r="AA311" s="40"/>
      <c r="AB311" s="40"/>
      <c r="AC311" s="258"/>
      <c r="AD311" s="258"/>
      <c r="AE311" s="258"/>
      <c r="AF311" s="258"/>
      <c r="AG311" s="258"/>
      <c r="AH311" s="258"/>
      <c r="AI311" s="258"/>
      <c r="AJ311" s="258"/>
      <c r="AK311" s="258"/>
      <c r="AL311" s="258"/>
      <c r="AM311" s="258"/>
      <c r="AN311" s="258"/>
      <c r="AO311" s="258"/>
      <c r="AP311" s="258"/>
      <c r="AQ311" s="258"/>
    </row>
    <row r="312" spans="17:43" s="41" customFormat="1" ht="15">
      <c r="Q312" s="40"/>
      <c r="R312" s="40"/>
      <c r="S312" s="40"/>
      <c r="T312" s="40"/>
      <c r="U312" s="40"/>
      <c r="W312" s="40"/>
      <c r="X312" s="40"/>
      <c r="Y312" s="40"/>
      <c r="Z312" s="40"/>
      <c r="AA312" s="40"/>
      <c r="AB312" s="40"/>
      <c r="AC312" s="258"/>
      <c r="AD312" s="258"/>
      <c r="AE312" s="258"/>
      <c r="AF312" s="258"/>
      <c r="AG312" s="258"/>
      <c r="AH312" s="258"/>
      <c r="AI312" s="258"/>
      <c r="AJ312" s="258"/>
      <c r="AK312" s="258"/>
      <c r="AL312" s="258"/>
      <c r="AM312" s="258"/>
      <c r="AN312" s="258"/>
      <c r="AO312" s="258"/>
      <c r="AP312" s="258"/>
      <c r="AQ312" s="258"/>
    </row>
    <row r="313" spans="17:43" s="41" customFormat="1" ht="15">
      <c r="Q313" s="40"/>
      <c r="R313" s="40"/>
      <c r="S313" s="40"/>
      <c r="T313" s="40"/>
      <c r="U313" s="40"/>
      <c r="W313" s="40"/>
      <c r="X313" s="40"/>
      <c r="Y313" s="40"/>
      <c r="Z313" s="40"/>
      <c r="AA313" s="40"/>
      <c r="AB313" s="40"/>
      <c r="AC313" s="258"/>
      <c r="AD313" s="258"/>
      <c r="AE313" s="258"/>
      <c r="AF313" s="258"/>
      <c r="AG313" s="258"/>
      <c r="AH313" s="258"/>
      <c r="AI313" s="258"/>
      <c r="AJ313" s="258"/>
      <c r="AK313" s="258"/>
      <c r="AL313" s="258"/>
      <c r="AM313" s="258"/>
      <c r="AN313" s="258"/>
      <c r="AO313" s="258"/>
      <c r="AP313" s="258"/>
      <c r="AQ313" s="258"/>
    </row>
    <row r="314" spans="17:43" s="41" customFormat="1" ht="15">
      <c r="Q314" s="40"/>
      <c r="R314" s="40"/>
      <c r="S314" s="40"/>
      <c r="T314" s="40"/>
      <c r="U314" s="40"/>
      <c r="W314" s="40"/>
      <c r="X314" s="40"/>
      <c r="Y314" s="40"/>
      <c r="Z314" s="40"/>
      <c r="AA314" s="40"/>
      <c r="AB314" s="40"/>
      <c r="AC314" s="258"/>
      <c r="AD314" s="258"/>
      <c r="AE314" s="258"/>
      <c r="AF314" s="258"/>
      <c r="AG314" s="258"/>
      <c r="AH314" s="258"/>
      <c r="AI314" s="258"/>
      <c r="AJ314" s="258"/>
      <c r="AK314" s="258"/>
      <c r="AL314" s="258"/>
      <c r="AM314" s="258"/>
      <c r="AN314" s="258"/>
      <c r="AO314" s="258"/>
      <c r="AP314" s="258"/>
      <c r="AQ314" s="258"/>
    </row>
    <row r="315" spans="17:43" s="41" customFormat="1" ht="15">
      <c r="Q315" s="40"/>
      <c r="R315" s="40"/>
      <c r="S315" s="40"/>
      <c r="T315" s="40"/>
      <c r="U315" s="40"/>
      <c r="W315" s="40"/>
      <c r="X315" s="40"/>
      <c r="Y315" s="40"/>
      <c r="Z315" s="40"/>
      <c r="AA315" s="40"/>
      <c r="AB315" s="40"/>
      <c r="AC315" s="258"/>
      <c r="AD315" s="258"/>
      <c r="AE315" s="258"/>
      <c r="AF315" s="258"/>
      <c r="AG315" s="258"/>
      <c r="AH315" s="258"/>
      <c r="AI315" s="258"/>
      <c r="AJ315" s="258"/>
      <c r="AK315" s="258"/>
      <c r="AL315" s="258"/>
      <c r="AM315" s="258"/>
      <c r="AN315" s="258"/>
      <c r="AO315" s="258"/>
      <c r="AP315" s="258"/>
      <c r="AQ315" s="258"/>
    </row>
    <row r="316" spans="17:43" s="41" customFormat="1" ht="15">
      <c r="Q316" s="40"/>
      <c r="R316" s="40"/>
      <c r="S316" s="40"/>
      <c r="T316" s="40"/>
      <c r="U316" s="40"/>
      <c r="W316" s="40"/>
      <c r="X316" s="40"/>
      <c r="Y316" s="40"/>
      <c r="Z316" s="40"/>
      <c r="AA316" s="40"/>
      <c r="AB316" s="40"/>
      <c r="AC316" s="258"/>
      <c r="AD316" s="258"/>
      <c r="AE316" s="258"/>
      <c r="AF316" s="258"/>
      <c r="AG316" s="258"/>
      <c r="AH316" s="258"/>
      <c r="AI316" s="258"/>
      <c r="AJ316" s="258"/>
      <c r="AK316" s="258"/>
      <c r="AL316" s="258"/>
      <c r="AM316" s="258"/>
      <c r="AN316" s="258"/>
      <c r="AO316" s="258"/>
      <c r="AP316" s="258"/>
      <c r="AQ316" s="258"/>
    </row>
    <row r="317" spans="17:43" s="41" customFormat="1" ht="15">
      <c r="Q317" s="40"/>
      <c r="R317" s="40"/>
      <c r="S317" s="40"/>
      <c r="T317" s="40"/>
      <c r="U317" s="40"/>
      <c r="W317" s="40"/>
      <c r="X317" s="40"/>
      <c r="Y317" s="40"/>
      <c r="Z317" s="40"/>
      <c r="AA317" s="40"/>
      <c r="AB317" s="40"/>
      <c r="AC317" s="258"/>
      <c r="AD317" s="258"/>
      <c r="AE317" s="258"/>
      <c r="AF317" s="258"/>
      <c r="AG317" s="258"/>
      <c r="AH317" s="258"/>
      <c r="AI317" s="258"/>
      <c r="AJ317" s="258"/>
      <c r="AK317" s="258"/>
      <c r="AL317" s="258"/>
      <c r="AM317" s="258"/>
      <c r="AN317" s="258"/>
      <c r="AO317" s="258"/>
      <c r="AP317" s="258"/>
      <c r="AQ317" s="258"/>
    </row>
    <row r="318" spans="17:43" s="41" customFormat="1" ht="15">
      <c r="Q318" s="40"/>
      <c r="R318" s="40"/>
      <c r="S318" s="40"/>
      <c r="T318" s="40"/>
      <c r="U318" s="40"/>
      <c r="W318" s="40"/>
      <c r="X318" s="40"/>
      <c r="Y318" s="40"/>
      <c r="Z318" s="40"/>
      <c r="AA318" s="40"/>
      <c r="AB318" s="40"/>
      <c r="AC318" s="258"/>
      <c r="AD318" s="258"/>
      <c r="AE318" s="258"/>
      <c r="AF318" s="258"/>
      <c r="AG318" s="258"/>
      <c r="AH318" s="258"/>
      <c r="AI318" s="258"/>
      <c r="AJ318" s="258"/>
      <c r="AK318" s="258"/>
      <c r="AL318" s="258"/>
      <c r="AM318" s="258"/>
      <c r="AN318" s="258"/>
      <c r="AO318" s="258"/>
      <c r="AP318" s="258"/>
      <c r="AQ318" s="258"/>
    </row>
    <row r="319" spans="17:43" s="41" customFormat="1" ht="15">
      <c r="Q319" s="40"/>
      <c r="R319" s="40"/>
      <c r="S319" s="40"/>
      <c r="T319" s="40"/>
      <c r="U319" s="40"/>
      <c r="W319" s="40"/>
      <c r="X319" s="40"/>
      <c r="Y319" s="40"/>
      <c r="Z319" s="40"/>
      <c r="AA319" s="40"/>
      <c r="AB319" s="40"/>
      <c r="AC319" s="258"/>
      <c r="AD319" s="258"/>
      <c r="AE319" s="258"/>
      <c r="AF319" s="258"/>
      <c r="AG319" s="258"/>
      <c r="AH319" s="258"/>
      <c r="AI319" s="258"/>
      <c r="AJ319" s="258"/>
      <c r="AK319" s="258"/>
      <c r="AL319" s="258"/>
      <c r="AM319" s="258"/>
      <c r="AN319" s="258"/>
      <c r="AO319" s="258"/>
      <c r="AP319" s="258"/>
      <c r="AQ319" s="258"/>
    </row>
    <row r="320" spans="17:43" s="41" customFormat="1" ht="15">
      <c r="Q320" s="40"/>
      <c r="R320" s="40"/>
      <c r="S320" s="40"/>
      <c r="T320" s="40"/>
      <c r="U320" s="40"/>
      <c r="W320" s="40"/>
      <c r="X320" s="40"/>
      <c r="Y320" s="40"/>
      <c r="Z320" s="40"/>
      <c r="AA320" s="40"/>
      <c r="AB320" s="40"/>
      <c r="AC320" s="258"/>
      <c r="AD320" s="258"/>
      <c r="AE320" s="258"/>
      <c r="AF320" s="258"/>
      <c r="AG320" s="258"/>
      <c r="AH320" s="258"/>
      <c r="AI320" s="258"/>
      <c r="AJ320" s="258"/>
      <c r="AK320" s="258"/>
      <c r="AL320" s="258"/>
      <c r="AM320" s="258"/>
      <c r="AN320" s="258"/>
      <c r="AO320" s="258"/>
      <c r="AP320" s="258"/>
      <c r="AQ320" s="258"/>
    </row>
    <row r="321" spans="17:43" s="41" customFormat="1" ht="15">
      <c r="Q321" s="40"/>
      <c r="R321" s="40"/>
      <c r="S321" s="40"/>
      <c r="T321" s="40"/>
      <c r="U321" s="40"/>
      <c r="W321" s="40"/>
      <c r="X321" s="40"/>
      <c r="Y321" s="40"/>
      <c r="Z321" s="40"/>
      <c r="AA321" s="40"/>
      <c r="AB321" s="40"/>
      <c r="AC321" s="258"/>
      <c r="AD321" s="258"/>
      <c r="AE321" s="258"/>
      <c r="AF321" s="258"/>
      <c r="AG321" s="258"/>
      <c r="AH321" s="258"/>
      <c r="AI321" s="258"/>
      <c r="AJ321" s="258"/>
      <c r="AK321" s="258"/>
      <c r="AL321" s="258"/>
      <c r="AM321" s="258"/>
      <c r="AN321" s="258"/>
      <c r="AO321" s="258"/>
      <c r="AP321" s="258"/>
      <c r="AQ321" s="258"/>
    </row>
    <row r="322" spans="17:43" s="41" customFormat="1" ht="15">
      <c r="Q322" s="40"/>
      <c r="R322" s="40"/>
      <c r="S322" s="40"/>
      <c r="T322" s="40"/>
      <c r="U322" s="40"/>
      <c r="W322" s="40"/>
      <c r="X322" s="40"/>
      <c r="Y322" s="40"/>
      <c r="Z322" s="40"/>
      <c r="AA322" s="40"/>
      <c r="AB322" s="40"/>
      <c r="AC322" s="258"/>
      <c r="AD322" s="258"/>
      <c r="AE322" s="258"/>
      <c r="AF322" s="258"/>
      <c r="AG322" s="258"/>
      <c r="AH322" s="258"/>
      <c r="AI322" s="258"/>
      <c r="AJ322" s="258"/>
      <c r="AK322" s="258"/>
      <c r="AL322" s="258"/>
      <c r="AM322" s="258"/>
      <c r="AN322" s="258"/>
      <c r="AO322" s="258"/>
      <c r="AP322" s="258"/>
      <c r="AQ322" s="258"/>
    </row>
    <row r="323" spans="17:43" s="41" customFormat="1" ht="15">
      <c r="Q323" s="40"/>
      <c r="R323" s="40"/>
      <c r="S323" s="40"/>
      <c r="T323" s="40"/>
      <c r="U323" s="40"/>
      <c r="W323" s="40"/>
      <c r="X323" s="40"/>
      <c r="Y323" s="40"/>
      <c r="Z323" s="40"/>
      <c r="AA323" s="40"/>
      <c r="AB323" s="40"/>
      <c r="AC323" s="258"/>
      <c r="AD323" s="258"/>
      <c r="AE323" s="258"/>
      <c r="AF323" s="258"/>
      <c r="AG323" s="258"/>
      <c r="AH323" s="258"/>
      <c r="AI323" s="258"/>
      <c r="AJ323" s="258"/>
      <c r="AK323" s="258"/>
      <c r="AL323" s="258"/>
      <c r="AM323" s="258"/>
      <c r="AN323" s="258"/>
      <c r="AO323" s="258"/>
      <c r="AP323" s="258"/>
      <c r="AQ323" s="258"/>
    </row>
    <row r="324" spans="17:43" s="41" customFormat="1" ht="15">
      <c r="Q324" s="40"/>
      <c r="R324" s="40"/>
      <c r="S324" s="40"/>
      <c r="T324" s="40"/>
      <c r="U324" s="40"/>
      <c r="W324" s="40"/>
      <c r="X324" s="40"/>
      <c r="Y324" s="40"/>
      <c r="Z324" s="40"/>
      <c r="AA324" s="40"/>
      <c r="AB324" s="40"/>
      <c r="AC324" s="258"/>
      <c r="AD324" s="258"/>
      <c r="AE324" s="258"/>
      <c r="AF324" s="258"/>
      <c r="AG324" s="258"/>
      <c r="AH324" s="258"/>
      <c r="AI324" s="258"/>
      <c r="AJ324" s="258"/>
      <c r="AK324" s="258"/>
      <c r="AL324" s="258"/>
      <c r="AM324" s="258"/>
      <c r="AN324" s="258"/>
      <c r="AO324" s="258"/>
      <c r="AP324" s="258"/>
      <c r="AQ324" s="258"/>
    </row>
    <row r="325" spans="17:43" s="41" customFormat="1" ht="15">
      <c r="Q325" s="40"/>
      <c r="R325" s="40"/>
      <c r="S325" s="40"/>
      <c r="T325" s="40"/>
      <c r="U325" s="40"/>
      <c r="W325" s="40"/>
      <c r="X325" s="40"/>
      <c r="Y325" s="40"/>
      <c r="Z325" s="40"/>
      <c r="AA325" s="40"/>
      <c r="AB325" s="40"/>
      <c r="AC325" s="258"/>
      <c r="AD325" s="258"/>
      <c r="AE325" s="258"/>
      <c r="AF325" s="258"/>
      <c r="AG325" s="258"/>
      <c r="AH325" s="258"/>
      <c r="AI325" s="258"/>
      <c r="AJ325" s="258"/>
      <c r="AK325" s="258"/>
      <c r="AL325" s="258"/>
      <c r="AM325" s="258"/>
      <c r="AN325" s="258"/>
      <c r="AO325" s="258"/>
      <c r="AP325" s="258"/>
      <c r="AQ325" s="258"/>
    </row>
    <row r="326" spans="17:43" s="41" customFormat="1" ht="15">
      <c r="Q326" s="40"/>
      <c r="R326" s="40"/>
      <c r="S326" s="40"/>
      <c r="T326" s="40"/>
      <c r="U326" s="40"/>
      <c r="W326" s="40"/>
      <c r="X326" s="40"/>
      <c r="Y326" s="40"/>
      <c r="Z326" s="40"/>
      <c r="AA326" s="40"/>
      <c r="AB326" s="40"/>
      <c r="AC326" s="258"/>
      <c r="AD326" s="258"/>
      <c r="AE326" s="258"/>
      <c r="AF326" s="258"/>
      <c r="AG326" s="258"/>
      <c r="AH326" s="258"/>
      <c r="AI326" s="258"/>
      <c r="AJ326" s="258"/>
      <c r="AK326" s="258"/>
      <c r="AL326" s="258"/>
      <c r="AM326" s="258"/>
      <c r="AN326" s="258"/>
      <c r="AO326" s="258"/>
      <c r="AP326" s="258"/>
      <c r="AQ326" s="258"/>
    </row>
    <row r="327" spans="17:43" s="41" customFormat="1" ht="15">
      <c r="Q327" s="40"/>
      <c r="R327" s="40"/>
      <c r="S327" s="40"/>
      <c r="T327" s="40"/>
      <c r="U327" s="40"/>
      <c r="W327" s="40"/>
      <c r="X327" s="40"/>
      <c r="Y327" s="40"/>
      <c r="Z327" s="40"/>
      <c r="AA327" s="40"/>
      <c r="AB327" s="40"/>
      <c r="AC327" s="258"/>
      <c r="AD327" s="258"/>
      <c r="AE327" s="258"/>
      <c r="AF327" s="258"/>
      <c r="AG327" s="258"/>
      <c r="AH327" s="258"/>
      <c r="AI327" s="258"/>
      <c r="AJ327" s="258"/>
      <c r="AK327" s="258"/>
      <c r="AL327" s="258"/>
      <c r="AM327" s="258"/>
      <c r="AN327" s="258"/>
      <c r="AO327" s="258"/>
      <c r="AP327" s="258"/>
      <c r="AQ327" s="258"/>
    </row>
    <row r="328" spans="17:43" s="41" customFormat="1" ht="15">
      <c r="Q328" s="40"/>
      <c r="R328" s="40"/>
      <c r="S328" s="40"/>
      <c r="T328" s="40"/>
      <c r="U328" s="40"/>
      <c r="W328" s="40"/>
      <c r="X328" s="40"/>
      <c r="Y328" s="40"/>
      <c r="Z328" s="40"/>
      <c r="AA328" s="40"/>
      <c r="AB328" s="40"/>
      <c r="AC328" s="258"/>
      <c r="AD328" s="258"/>
      <c r="AE328" s="258"/>
      <c r="AF328" s="258"/>
      <c r="AG328" s="258"/>
      <c r="AH328" s="258"/>
      <c r="AI328" s="258"/>
      <c r="AJ328" s="258"/>
      <c r="AK328" s="258"/>
      <c r="AL328" s="258"/>
      <c r="AM328" s="258"/>
      <c r="AN328" s="258"/>
      <c r="AO328" s="258"/>
      <c r="AP328" s="258"/>
      <c r="AQ328" s="258"/>
    </row>
    <row r="329" spans="17:43" s="41" customFormat="1" ht="15">
      <c r="Q329" s="40"/>
      <c r="R329" s="40"/>
      <c r="S329" s="40"/>
      <c r="T329" s="40"/>
      <c r="U329" s="40"/>
      <c r="W329" s="40"/>
      <c r="X329" s="40"/>
      <c r="Y329" s="40"/>
      <c r="Z329" s="40"/>
      <c r="AA329" s="40"/>
      <c r="AB329" s="40"/>
      <c r="AC329" s="258"/>
      <c r="AD329" s="258"/>
      <c r="AE329" s="258"/>
      <c r="AF329" s="258"/>
      <c r="AG329" s="258"/>
      <c r="AH329" s="258"/>
      <c r="AI329" s="258"/>
      <c r="AJ329" s="258"/>
      <c r="AK329" s="258"/>
      <c r="AL329" s="258"/>
      <c r="AM329" s="258"/>
      <c r="AN329" s="258"/>
      <c r="AO329" s="258"/>
      <c r="AP329" s="258"/>
      <c r="AQ329" s="258"/>
    </row>
    <row r="330" spans="17:43" s="41" customFormat="1" ht="15">
      <c r="Q330" s="40"/>
      <c r="R330" s="40"/>
      <c r="S330" s="40"/>
      <c r="T330" s="40"/>
      <c r="U330" s="40"/>
      <c r="W330" s="40"/>
      <c r="X330" s="40"/>
      <c r="Y330" s="40"/>
      <c r="Z330" s="40"/>
      <c r="AA330" s="40"/>
      <c r="AB330" s="40"/>
      <c r="AC330" s="258"/>
      <c r="AD330" s="258"/>
      <c r="AE330" s="258"/>
      <c r="AF330" s="258"/>
      <c r="AG330" s="258"/>
      <c r="AH330" s="258"/>
      <c r="AI330" s="258"/>
      <c r="AJ330" s="258"/>
      <c r="AK330" s="258"/>
      <c r="AL330" s="258"/>
      <c r="AM330" s="258"/>
      <c r="AN330" s="258"/>
      <c r="AO330" s="258"/>
      <c r="AP330" s="258"/>
      <c r="AQ330" s="258"/>
    </row>
    <row r="331" spans="17:43" s="41" customFormat="1" ht="15">
      <c r="Q331" s="40"/>
      <c r="R331" s="40"/>
      <c r="S331" s="40"/>
      <c r="T331" s="40"/>
      <c r="U331" s="40"/>
      <c r="W331" s="40"/>
      <c r="X331" s="40"/>
      <c r="Y331" s="40"/>
      <c r="Z331" s="40"/>
      <c r="AA331" s="40"/>
      <c r="AB331" s="40"/>
      <c r="AC331" s="258"/>
      <c r="AD331" s="258"/>
      <c r="AE331" s="258"/>
      <c r="AF331" s="258"/>
      <c r="AG331" s="258"/>
      <c r="AH331" s="258"/>
      <c r="AI331" s="258"/>
      <c r="AJ331" s="258"/>
      <c r="AK331" s="258"/>
      <c r="AL331" s="258"/>
      <c r="AM331" s="258"/>
      <c r="AN331" s="258"/>
      <c r="AO331" s="258"/>
      <c r="AP331" s="258"/>
      <c r="AQ331" s="258"/>
    </row>
    <row r="332" spans="17:43" s="41" customFormat="1" ht="15">
      <c r="Q332" s="40"/>
      <c r="R332" s="40"/>
      <c r="S332" s="40"/>
      <c r="T332" s="40"/>
      <c r="U332" s="40"/>
      <c r="W332" s="40"/>
      <c r="X332" s="40"/>
      <c r="Y332" s="40"/>
      <c r="Z332" s="40"/>
      <c r="AA332" s="40"/>
      <c r="AB332" s="40"/>
      <c r="AC332" s="258"/>
      <c r="AD332" s="258"/>
      <c r="AE332" s="258"/>
      <c r="AF332" s="258"/>
      <c r="AG332" s="258"/>
      <c r="AH332" s="258"/>
      <c r="AI332" s="258"/>
      <c r="AJ332" s="258"/>
      <c r="AK332" s="258"/>
      <c r="AL332" s="258"/>
      <c r="AM332" s="258"/>
      <c r="AN332" s="258"/>
      <c r="AO332" s="258"/>
      <c r="AP332" s="258"/>
      <c r="AQ332" s="258"/>
    </row>
    <row r="333" spans="17:49" s="41" customFormat="1" ht="15">
      <c r="Q333" s="40"/>
      <c r="R333" s="40"/>
      <c r="S333" s="40"/>
      <c r="T333" s="40"/>
      <c r="U333" s="40"/>
      <c r="W333" s="40"/>
      <c r="X333" s="40"/>
      <c r="Y333" s="40"/>
      <c r="Z333" s="40"/>
      <c r="AA333" s="40"/>
      <c r="AB333" s="40"/>
      <c r="AC333" s="258"/>
      <c r="AD333" s="258"/>
      <c r="AE333" s="258"/>
      <c r="AF333" s="258"/>
      <c r="AG333" s="258"/>
      <c r="AH333" s="258"/>
      <c r="AI333" s="258"/>
      <c r="AJ333" s="258"/>
      <c r="AK333" s="258"/>
      <c r="AL333" s="258"/>
      <c r="AM333" s="258"/>
      <c r="AN333" s="258"/>
      <c r="AO333" s="258"/>
      <c r="AP333" s="258"/>
      <c r="AQ333" s="258"/>
      <c r="AR333"/>
      <c r="AS333"/>
      <c r="AT333"/>
      <c r="AU333"/>
      <c r="AV333"/>
      <c r="AW333"/>
    </row>
    <row r="334" spans="17:49" s="41" customFormat="1" ht="15">
      <c r="Q334" s="40"/>
      <c r="R334" s="40"/>
      <c r="S334" s="40"/>
      <c r="T334" s="40"/>
      <c r="U334" s="40"/>
      <c r="W334" s="40"/>
      <c r="X334" s="40"/>
      <c r="Y334" s="40"/>
      <c r="Z334" s="40"/>
      <c r="AA334" s="40"/>
      <c r="AB334" s="40"/>
      <c r="AC334" s="258"/>
      <c r="AD334" s="258"/>
      <c r="AE334" s="258"/>
      <c r="AF334" s="258"/>
      <c r="AG334" s="258"/>
      <c r="AH334" s="258"/>
      <c r="AI334" s="258"/>
      <c r="AJ334" s="258"/>
      <c r="AK334" s="258"/>
      <c r="AL334" s="258"/>
      <c r="AM334" s="258"/>
      <c r="AN334" s="258"/>
      <c r="AO334" s="258"/>
      <c r="AP334" s="258"/>
      <c r="AQ334" s="258"/>
      <c r="AR334"/>
      <c r="AS334"/>
      <c r="AT334"/>
      <c r="AU334"/>
      <c r="AV334"/>
      <c r="AW334"/>
    </row>
    <row r="335" spans="17:49" s="41" customFormat="1" ht="15">
      <c r="Q335" s="40"/>
      <c r="R335" s="40"/>
      <c r="S335" s="40"/>
      <c r="T335" s="40"/>
      <c r="U335" s="40"/>
      <c r="W335" s="40"/>
      <c r="X335" s="40"/>
      <c r="Y335" s="40"/>
      <c r="Z335" s="40"/>
      <c r="AA335" s="40"/>
      <c r="AB335" s="40"/>
      <c r="AC335" s="258"/>
      <c r="AD335" s="258"/>
      <c r="AE335" s="258"/>
      <c r="AF335" s="258"/>
      <c r="AG335" s="258"/>
      <c r="AH335" s="258"/>
      <c r="AI335" s="258"/>
      <c r="AJ335" s="258"/>
      <c r="AK335" s="258"/>
      <c r="AL335" s="258"/>
      <c r="AM335" s="258"/>
      <c r="AN335" s="258"/>
      <c r="AO335" s="258"/>
      <c r="AP335" s="258"/>
      <c r="AQ335" s="258"/>
      <c r="AR335"/>
      <c r="AS335"/>
      <c r="AT335"/>
      <c r="AU335"/>
      <c r="AV335"/>
      <c r="AW335"/>
    </row>
    <row r="336" spans="17:49" s="41" customFormat="1" ht="15">
      <c r="Q336" s="40"/>
      <c r="R336" s="40"/>
      <c r="S336" s="40"/>
      <c r="T336" s="40"/>
      <c r="U336" s="40"/>
      <c r="W336" s="40"/>
      <c r="X336" s="40"/>
      <c r="Y336" s="40"/>
      <c r="Z336" s="40"/>
      <c r="AA336" s="40"/>
      <c r="AB336" s="40"/>
      <c r="AC336" s="258"/>
      <c r="AD336" s="258"/>
      <c r="AE336" s="258"/>
      <c r="AF336" s="258"/>
      <c r="AG336" s="258"/>
      <c r="AH336" s="258"/>
      <c r="AI336" s="258"/>
      <c r="AJ336" s="258"/>
      <c r="AK336" s="258"/>
      <c r="AL336" s="258"/>
      <c r="AM336" s="258"/>
      <c r="AN336" s="258"/>
      <c r="AO336" s="258"/>
      <c r="AP336" s="258"/>
      <c r="AQ336" s="258"/>
      <c r="AR336"/>
      <c r="AS336"/>
      <c r="AT336"/>
      <c r="AU336"/>
      <c r="AV336"/>
      <c r="AW336"/>
    </row>
    <row r="337" spans="17:49" s="41" customFormat="1" ht="15">
      <c r="Q337" s="40"/>
      <c r="R337" s="40"/>
      <c r="S337" s="40"/>
      <c r="T337" s="40"/>
      <c r="U337" s="40"/>
      <c r="W337" s="40"/>
      <c r="X337" s="40"/>
      <c r="Y337" s="40"/>
      <c r="Z337" s="40"/>
      <c r="AA337" s="40"/>
      <c r="AB337" s="40"/>
      <c r="AC337" s="258"/>
      <c r="AD337" s="258"/>
      <c r="AE337" s="258"/>
      <c r="AF337" s="258"/>
      <c r="AG337" s="258"/>
      <c r="AH337" s="258"/>
      <c r="AI337" s="258"/>
      <c r="AJ337" s="258"/>
      <c r="AK337" s="258"/>
      <c r="AL337" s="258"/>
      <c r="AM337" s="258"/>
      <c r="AN337" s="258"/>
      <c r="AO337" s="258"/>
      <c r="AP337" s="258"/>
      <c r="AQ337" s="258"/>
      <c r="AR337"/>
      <c r="AS337"/>
      <c r="AT337"/>
      <c r="AU337"/>
      <c r="AV337"/>
      <c r="AW337"/>
    </row>
    <row r="338" spans="17:49" s="41" customFormat="1" ht="15">
      <c r="Q338" s="40"/>
      <c r="R338" s="40"/>
      <c r="S338" s="40"/>
      <c r="T338" s="40"/>
      <c r="U338" s="40"/>
      <c r="W338" s="40"/>
      <c r="X338" s="40"/>
      <c r="Y338" s="40"/>
      <c r="Z338" s="40"/>
      <c r="AA338" s="40"/>
      <c r="AB338" s="40"/>
      <c r="AC338" s="258"/>
      <c r="AD338" s="258"/>
      <c r="AE338" s="258"/>
      <c r="AF338" s="258"/>
      <c r="AG338" s="258"/>
      <c r="AH338" s="258"/>
      <c r="AI338" s="258"/>
      <c r="AJ338" s="258"/>
      <c r="AK338" s="258"/>
      <c r="AL338" s="258"/>
      <c r="AM338" s="258"/>
      <c r="AN338" s="258"/>
      <c r="AO338" s="258"/>
      <c r="AP338" s="258"/>
      <c r="AQ338" s="258"/>
      <c r="AR338"/>
      <c r="AS338"/>
      <c r="AT338"/>
      <c r="AU338"/>
      <c r="AV338"/>
      <c r="AW338"/>
    </row>
    <row r="339" spans="17:49" s="41" customFormat="1" ht="15">
      <c r="Q339" s="40"/>
      <c r="R339" s="40"/>
      <c r="S339" s="40"/>
      <c r="T339" s="40"/>
      <c r="U339" s="40"/>
      <c r="W339" s="40"/>
      <c r="X339" s="40"/>
      <c r="Y339" s="40"/>
      <c r="Z339" s="40"/>
      <c r="AA339" s="40"/>
      <c r="AB339" s="40"/>
      <c r="AC339" s="258"/>
      <c r="AD339" s="258"/>
      <c r="AE339" s="258"/>
      <c r="AF339" s="258"/>
      <c r="AG339" s="258"/>
      <c r="AH339" s="258"/>
      <c r="AI339" s="258"/>
      <c r="AJ339" s="258"/>
      <c r="AK339" s="258"/>
      <c r="AL339" s="258"/>
      <c r="AM339" s="258"/>
      <c r="AN339" s="258"/>
      <c r="AO339" s="258"/>
      <c r="AP339" s="258"/>
      <c r="AQ339" s="258"/>
      <c r="AR339"/>
      <c r="AS339"/>
      <c r="AT339"/>
      <c r="AU339"/>
      <c r="AV339"/>
      <c r="AW339"/>
    </row>
    <row r="340" spans="17:49" s="41" customFormat="1" ht="15">
      <c r="Q340" s="40"/>
      <c r="R340" s="40"/>
      <c r="S340" s="40"/>
      <c r="T340" s="40"/>
      <c r="U340" s="40"/>
      <c r="W340" s="40"/>
      <c r="X340" s="40"/>
      <c r="Y340" s="40"/>
      <c r="Z340" s="40"/>
      <c r="AA340" s="40"/>
      <c r="AB340" s="40"/>
      <c r="AC340" s="258"/>
      <c r="AD340" s="258"/>
      <c r="AE340" s="258"/>
      <c r="AF340" s="258"/>
      <c r="AG340" s="258"/>
      <c r="AH340" s="258"/>
      <c r="AI340" s="258"/>
      <c r="AJ340" s="258"/>
      <c r="AK340" s="258"/>
      <c r="AL340" s="258"/>
      <c r="AM340" s="258"/>
      <c r="AN340" s="258"/>
      <c r="AO340" s="258"/>
      <c r="AP340" s="258"/>
      <c r="AQ340" s="258"/>
      <c r="AR340"/>
      <c r="AS340"/>
      <c r="AT340"/>
      <c r="AU340"/>
      <c r="AV340"/>
      <c r="AW340"/>
    </row>
    <row r="341" spans="17:49" s="41" customFormat="1" ht="15">
      <c r="Q341" s="40"/>
      <c r="R341" s="40"/>
      <c r="S341" s="40"/>
      <c r="T341" s="40"/>
      <c r="U341" s="40"/>
      <c r="W341" s="40"/>
      <c r="X341" s="40"/>
      <c r="Y341" s="40"/>
      <c r="Z341" s="40"/>
      <c r="AA341" s="40"/>
      <c r="AB341" s="40"/>
      <c r="AC341" s="258"/>
      <c r="AD341" s="258"/>
      <c r="AE341" s="258"/>
      <c r="AF341" s="258"/>
      <c r="AG341" s="258"/>
      <c r="AH341" s="258"/>
      <c r="AI341" s="258"/>
      <c r="AJ341" s="258"/>
      <c r="AK341" s="258"/>
      <c r="AL341" s="258"/>
      <c r="AM341" s="258"/>
      <c r="AN341" s="258"/>
      <c r="AO341" s="258"/>
      <c r="AP341" s="258"/>
      <c r="AQ341" s="258"/>
      <c r="AR341"/>
      <c r="AS341"/>
      <c r="AT341"/>
      <c r="AU341"/>
      <c r="AV341"/>
      <c r="AW341"/>
    </row>
    <row r="342" spans="17:49" s="41" customFormat="1" ht="15">
      <c r="Q342" s="40"/>
      <c r="R342" s="40"/>
      <c r="S342" s="40"/>
      <c r="T342" s="40"/>
      <c r="U342" s="40"/>
      <c r="W342" s="40"/>
      <c r="X342" s="40"/>
      <c r="Y342" s="40"/>
      <c r="Z342" s="40"/>
      <c r="AA342" s="40"/>
      <c r="AB342" s="40"/>
      <c r="AC342" s="258"/>
      <c r="AD342" s="258"/>
      <c r="AE342" s="258"/>
      <c r="AF342" s="258"/>
      <c r="AG342" s="258"/>
      <c r="AH342" s="258"/>
      <c r="AI342" s="258"/>
      <c r="AJ342" s="258"/>
      <c r="AK342" s="258"/>
      <c r="AL342" s="258"/>
      <c r="AM342" s="258"/>
      <c r="AN342" s="258"/>
      <c r="AO342" s="258"/>
      <c r="AP342" s="258"/>
      <c r="AQ342" s="258"/>
      <c r="AR342"/>
      <c r="AS342"/>
      <c r="AT342"/>
      <c r="AU342"/>
      <c r="AV342"/>
      <c r="AW342"/>
    </row>
    <row r="343" spans="17:49" s="41" customFormat="1" ht="15">
      <c r="Q343" s="40"/>
      <c r="R343" s="40"/>
      <c r="S343" s="40"/>
      <c r="T343" s="40"/>
      <c r="U343" s="40"/>
      <c r="W343" s="40"/>
      <c r="X343" s="40"/>
      <c r="Y343" s="40"/>
      <c r="Z343" s="40"/>
      <c r="AA343" s="40"/>
      <c r="AB343" s="40"/>
      <c r="AC343" s="258"/>
      <c r="AD343" s="258"/>
      <c r="AE343" s="258"/>
      <c r="AF343" s="258"/>
      <c r="AG343" s="258"/>
      <c r="AH343" s="258"/>
      <c r="AI343" s="258"/>
      <c r="AJ343" s="258"/>
      <c r="AK343" s="258"/>
      <c r="AL343" s="258"/>
      <c r="AM343" s="258"/>
      <c r="AN343" s="258"/>
      <c r="AO343" s="258"/>
      <c r="AP343" s="258"/>
      <c r="AQ343" s="258"/>
      <c r="AR343"/>
      <c r="AS343"/>
      <c r="AT343"/>
      <c r="AU343"/>
      <c r="AV343"/>
      <c r="AW343"/>
    </row>
    <row r="344" spans="17:49" s="41" customFormat="1" ht="15">
      <c r="Q344" s="40"/>
      <c r="R344" s="40"/>
      <c r="S344" s="40"/>
      <c r="T344" s="40"/>
      <c r="U344" s="40"/>
      <c r="W344" s="40"/>
      <c r="X344" s="40"/>
      <c r="Y344" s="40"/>
      <c r="Z344" s="40"/>
      <c r="AA344" s="40"/>
      <c r="AB344" s="40"/>
      <c r="AC344" s="258"/>
      <c r="AD344" s="258"/>
      <c r="AE344" s="258"/>
      <c r="AF344" s="258"/>
      <c r="AG344" s="258"/>
      <c r="AH344" s="258"/>
      <c r="AI344" s="258"/>
      <c r="AJ344" s="258"/>
      <c r="AK344" s="258"/>
      <c r="AL344" s="258"/>
      <c r="AM344" s="258"/>
      <c r="AN344" s="258"/>
      <c r="AO344" s="258"/>
      <c r="AP344" s="258"/>
      <c r="AQ344" s="258"/>
      <c r="AR344"/>
      <c r="AS344"/>
      <c r="AT344"/>
      <c r="AU344"/>
      <c r="AV344"/>
      <c r="AW344"/>
    </row>
    <row r="345" spans="17:49" s="41" customFormat="1" ht="15">
      <c r="Q345" s="40"/>
      <c r="R345" s="40"/>
      <c r="S345" s="40"/>
      <c r="T345" s="40"/>
      <c r="U345" s="40"/>
      <c r="W345" s="40"/>
      <c r="X345" s="40"/>
      <c r="Y345" s="40"/>
      <c r="Z345" s="40"/>
      <c r="AA345" s="40"/>
      <c r="AB345" s="40"/>
      <c r="AC345" s="258"/>
      <c r="AD345" s="258"/>
      <c r="AE345" s="258"/>
      <c r="AF345" s="258"/>
      <c r="AG345" s="258"/>
      <c r="AH345" s="258"/>
      <c r="AI345" s="258"/>
      <c r="AJ345" s="258"/>
      <c r="AK345" s="258"/>
      <c r="AL345" s="258"/>
      <c r="AM345" s="258"/>
      <c r="AN345" s="258"/>
      <c r="AO345" s="258"/>
      <c r="AP345" s="258"/>
      <c r="AQ345" s="258"/>
      <c r="AR345"/>
      <c r="AS345"/>
      <c r="AT345"/>
      <c r="AU345"/>
      <c r="AV345"/>
      <c r="AW345"/>
    </row>
    <row r="346" spans="17:49" s="41" customFormat="1" ht="15">
      <c r="Q346" s="40"/>
      <c r="R346" s="40"/>
      <c r="S346" s="40"/>
      <c r="T346" s="40"/>
      <c r="U346" s="40"/>
      <c r="W346" s="40"/>
      <c r="X346" s="40"/>
      <c r="Y346" s="40"/>
      <c r="Z346" s="40"/>
      <c r="AA346" s="40"/>
      <c r="AB346" s="40"/>
      <c r="AC346" s="258"/>
      <c r="AD346" s="258"/>
      <c r="AE346" s="258"/>
      <c r="AF346" s="258"/>
      <c r="AG346" s="258"/>
      <c r="AH346" s="258"/>
      <c r="AI346" s="258"/>
      <c r="AJ346" s="258"/>
      <c r="AK346" s="258"/>
      <c r="AL346" s="258"/>
      <c r="AM346" s="258"/>
      <c r="AN346" s="258"/>
      <c r="AO346" s="258"/>
      <c r="AP346" s="258"/>
      <c r="AQ346" s="258"/>
      <c r="AR346"/>
      <c r="AS346"/>
      <c r="AT346"/>
      <c r="AU346"/>
      <c r="AV346"/>
      <c r="AW346"/>
    </row>
    <row r="347" spans="17:49" s="41" customFormat="1" ht="15">
      <c r="Q347" s="40"/>
      <c r="R347" s="40"/>
      <c r="S347" s="40"/>
      <c r="T347" s="40"/>
      <c r="U347" s="40"/>
      <c r="W347" s="40"/>
      <c r="X347" s="40"/>
      <c r="Y347" s="40"/>
      <c r="Z347" s="40"/>
      <c r="AA347" s="40"/>
      <c r="AB347" s="40"/>
      <c r="AC347" s="258"/>
      <c r="AD347" s="258"/>
      <c r="AE347" s="258"/>
      <c r="AF347" s="258"/>
      <c r="AG347" s="258"/>
      <c r="AH347" s="258"/>
      <c r="AI347" s="258"/>
      <c r="AJ347" s="258"/>
      <c r="AK347" s="258"/>
      <c r="AL347" s="258"/>
      <c r="AM347" s="258"/>
      <c r="AN347" s="258"/>
      <c r="AO347" s="258"/>
      <c r="AP347" s="258"/>
      <c r="AQ347" s="258"/>
      <c r="AR347"/>
      <c r="AS347"/>
      <c r="AT347"/>
      <c r="AU347"/>
      <c r="AV347"/>
      <c r="AW347"/>
    </row>
    <row r="348" spans="17:49" s="41" customFormat="1" ht="15">
      <c r="Q348" s="40"/>
      <c r="R348" s="40"/>
      <c r="S348" s="40"/>
      <c r="T348" s="40"/>
      <c r="U348" s="40"/>
      <c r="W348" s="40"/>
      <c r="X348" s="40"/>
      <c r="Y348" s="40"/>
      <c r="Z348" s="40"/>
      <c r="AA348" s="40"/>
      <c r="AB348" s="40"/>
      <c r="AC348" s="258"/>
      <c r="AD348" s="258"/>
      <c r="AE348" s="258"/>
      <c r="AF348" s="258"/>
      <c r="AG348" s="258"/>
      <c r="AH348" s="258"/>
      <c r="AI348" s="258"/>
      <c r="AJ348" s="258"/>
      <c r="AK348" s="258"/>
      <c r="AL348" s="258"/>
      <c r="AM348" s="258"/>
      <c r="AN348" s="258"/>
      <c r="AO348" s="258"/>
      <c r="AP348" s="258"/>
      <c r="AQ348" s="258"/>
      <c r="AR348"/>
      <c r="AS348"/>
      <c r="AT348"/>
      <c r="AU348"/>
      <c r="AV348"/>
      <c r="AW348"/>
    </row>
    <row r="349" spans="17:49" s="41" customFormat="1" ht="15">
      <c r="Q349" s="40"/>
      <c r="R349" s="40"/>
      <c r="S349" s="40"/>
      <c r="T349" s="40"/>
      <c r="U349" s="40"/>
      <c r="W349" s="40"/>
      <c r="X349" s="40"/>
      <c r="Y349" s="40"/>
      <c r="Z349" s="40"/>
      <c r="AA349" s="40"/>
      <c r="AB349" s="40"/>
      <c r="AC349" s="258"/>
      <c r="AD349" s="258"/>
      <c r="AE349" s="258"/>
      <c r="AF349" s="258"/>
      <c r="AG349" s="258"/>
      <c r="AH349" s="258"/>
      <c r="AI349" s="258"/>
      <c r="AJ349" s="258"/>
      <c r="AK349" s="258"/>
      <c r="AL349" s="258"/>
      <c r="AM349" s="258"/>
      <c r="AN349" s="258"/>
      <c r="AO349" s="258"/>
      <c r="AP349" s="258"/>
      <c r="AQ349" s="258"/>
      <c r="AR349"/>
      <c r="AS349"/>
      <c r="AT349"/>
      <c r="AU349"/>
      <c r="AV349"/>
      <c r="AW349"/>
    </row>
    <row r="350" spans="17:49" s="41" customFormat="1" ht="15">
      <c r="Q350" s="40"/>
      <c r="R350" s="40"/>
      <c r="S350" s="40"/>
      <c r="T350" s="40"/>
      <c r="U350" s="40"/>
      <c r="W350" s="40"/>
      <c r="X350" s="40"/>
      <c r="Y350" s="40"/>
      <c r="Z350" s="40"/>
      <c r="AA350" s="40"/>
      <c r="AB350" s="40"/>
      <c r="AC350" s="258"/>
      <c r="AD350" s="258"/>
      <c r="AE350" s="258"/>
      <c r="AF350" s="258"/>
      <c r="AG350" s="258"/>
      <c r="AH350" s="258"/>
      <c r="AI350" s="258"/>
      <c r="AJ350" s="258"/>
      <c r="AK350" s="258"/>
      <c r="AL350" s="258"/>
      <c r="AM350" s="258"/>
      <c r="AN350" s="258"/>
      <c r="AO350" s="258"/>
      <c r="AP350" s="258"/>
      <c r="AQ350" s="258"/>
      <c r="AR350"/>
      <c r="AS350"/>
      <c r="AT350"/>
      <c r="AU350"/>
      <c r="AV350"/>
      <c r="AW350"/>
    </row>
    <row r="351" spans="17:49" s="41" customFormat="1" ht="15">
      <c r="Q351" s="40"/>
      <c r="R351" s="40"/>
      <c r="S351" s="40"/>
      <c r="T351" s="40"/>
      <c r="U351" s="40"/>
      <c r="W351" s="40"/>
      <c r="X351" s="40"/>
      <c r="Y351" s="40"/>
      <c r="Z351" s="40"/>
      <c r="AA351" s="40"/>
      <c r="AB351" s="40"/>
      <c r="AC351" s="258"/>
      <c r="AD351" s="258"/>
      <c r="AE351" s="258"/>
      <c r="AF351" s="258"/>
      <c r="AG351" s="258"/>
      <c r="AH351" s="258"/>
      <c r="AI351" s="258"/>
      <c r="AJ351" s="258"/>
      <c r="AK351" s="258"/>
      <c r="AL351" s="258"/>
      <c r="AM351" s="258"/>
      <c r="AN351" s="258"/>
      <c r="AO351" s="258"/>
      <c r="AP351" s="258"/>
      <c r="AQ351" s="258"/>
      <c r="AR351"/>
      <c r="AS351"/>
      <c r="AT351"/>
      <c r="AU351"/>
      <c r="AV351"/>
      <c r="AW351"/>
    </row>
    <row r="352" spans="17:49" s="41" customFormat="1" ht="15">
      <c r="Q352" s="40"/>
      <c r="R352" s="40"/>
      <c r="S352" s="40"/>
      <c r="T352" s="40"/>
      <c r="U352" s="40"/>
      <c r="W352" s="40"/>
      <c r="X352" s="40"/>
      <c r="Y352" s="40"/>
      <c r="Z352" s="40"/>
      <c r="AA352" s="40"/>
      <c r="AB352" s="40"/>
      <c r="AC352" s="258"/>
      <c r="AD352" s="258"/>
      <c r="AE352" s="258"/>
      <c r="AF352" s="258"/>
      <c r="AG352" s="258"/>
      <c r="AH352" s="258"/>
      <c r="AI352" s="258"/>
      <c r="AJ352" s="258"/>
      <c r="AK352" s="258"/>
      <c r="AL352" s="258"/>
      <c r="AM352" s="258"/>
      <c r="AN352" s="258"/>
      <c r="AO352" s="258"/>
      <c r="AP352" s="258"/>
      <c r="AQ352" s="258"/>
      <c r="AR352"/>
      <c r="AS352"/>
      <c r="AT352"/>
      <c r="AU352"/>
      <c r="AV352"/>
      <c r="AW352"/>
    </row>
    <row r="353" spans="17:49" s="41" customFormat="1" ht="15">
      <c r="Q353" s="40"/>
      <c r="R353" s="40"/>
      <c r="S353" s="40"/>
      <c r="T353" s="40"/>
      <c r="U353" s="40"/>
      <c r="W353" s="40"/>
      <c r="X353" s="40"/>
      <c r="Y353" s="40"/>
      <c r="Z353" s="40"/>
      <c r="AA353" s="40"/>
      <c r="AB353" s="40"/>
      <c r="AC353" s="258"/>
      <c r="AD353" s="258"/>
      <c r="AE353" s="258"/>
      <c r="AF353" s="258"/>
      <c r="AG353" s="258"/>
      <c r="AH353" s="258"/>
      <c r="AI353" s="258"/>
      <c r="AJ353" s="258"/>
      <c r="AK353" s="258"/>
      <c r="AL353" s="258"/>
      <c r="AM353" s="258"/>
      <c r="AN353" s="258"/>
      <c r="AO353" s="258"/>
      <c r="AP353" s="258"/>
      <c r="AQ353" s="258"/>
      <c r="AR353"/>
      <c r="AS353"/>
      <c r="AT353"/>
      <c r="AU353"/>
      <c r="AV353"/>
      <c r="AW353"/>
    </row>
    <row r="354" spans="17:49" s="41" customFormat="1" ht="15">
      <c r="Q354" s="40"/>
      <c r="R354" s="40"/>
      <c r="S354" s="40"/>
      <c r="T354" s="40"/>
      <c r="U354" s="40"/>
      <c r="W354" s="40"/>
      <c r="X354" s="40"/>
      <c r="Y354" s="40"/>
      <c r="Z354" s="40"/>
      <c r="AA354" s="40"/>
      <c r="AB354" s="40"/>
      <c r="AC354" s="258"/>
      <c r="AD354" s="258"/>
      <c r="AE354" s="258"/>
      <c r="AF354" s="258"/>
      <c r="AG354" s="258"/>
      <c r="AH354" s="258"/>
      <c r="AI354" s="258"/>
      <c r="AJ354" s="258"/>
      <c r="AK354" s="258"/>
      <c r="AL354" s="258"/>
      <c r="AM354" s="258"/>
      <c r="AN354" s="258"/>
      <c r="AO354" s="258"/>
      <c r="AP354" s="258"/>
      <c r="AQ354" s="258"/>
      <c r="AR354"/>
      <c r="AS354"/>
      <c r="AT354"/>
      <c r="AU354"/>
      <c r="AV354"/>
      <c r="AW354"/>
    </row>
    <row r="355" spans="17:49" s="41" customFormat="1" ht="15">
      <c r="Q355" s="40"/>
      <c r="R355" s="40"/>
      <c r="S355" s="40"/>
      <c r="T355" s="40"/>
      <c r="U355" s="40"/>
      <c r="W355" s="40"/>
      <c r="X355" s="40"/>
      <c r="Y355" s="40"/>
      <c r="Z355" s="40"/>
      <c r="AA355" s="40"/>
      <c r="AB355" s="40"/>
      <c r="AC355" s="258"/>
      <c r="AD355" s="258"/>
      <c r="AE355" s="258"/>
      <c r="AF355" s="258"/>
      <c r="AG355" s="258"/>
      <c r="AH355" s="258"/>
      <c r="AI355" s="258"/>
      <c r="AJ355" s="258"/>
      <c r="AK355" s="258"/>
      <c r="AL355" s="258"/>
      <c r="AM355" s="258"/>
      <c r="AN355" s="258"/>
      <c r="AO355" s="258"/>
      <c r="AP355" s="258"/>
      <c r="AQ355" s="258"/>
      <c r="AR355"/>
      <c r="AS355"/>
      <c r="AT355"/>
      <c r="AU355"/>
      <c r="AV355"/>
      <c r="AW355"/>
    </row>
    <row r="356" spans="17:49" s="41" customFormat="1" ht="15">
      <c r="Q356" s="40"/>
      <c r="R356" s="40"/>
      <c r="S356" s="40"/>
      <c r="T356" s="40"/>
      <c r="U356" s="40"/>
      <c r="W356" s="40"/>
      <c r="X356" s="40"/>
      <c r="Y356" s="40"/>
      <c r="Z356" s="40"/>
      <c r="AA356" s="40"/>
      <c r="AB356" s="40"/>
      <c r="AC356" s="258"/>
      <c r="AD356" s="258"/>
      <c r="AE356" s="258"/>
      <c r="AF356" s="258"/>
      <c r="AG356" s="258"/>
      <c r="AH356" s="258"/>
      <c r="AI356" s="258"/>
      <c r="AJ356" s="258"/>
      <c r="AK356" s="258"/>
      <c r="AL356" s="258"/>
      <c r="AM356" s="258"/>
      <c r="AN356" s="258"/>
      <c r="AO356" s="258"/>
      <c r="AP356" s="258"/>
      <c r="AQ356" s="258"/>
      <c r="AR356"/>
      <c r="AS356"/>
      <c r="AT356"/>
      <c r="AU356"/>
      <c r="AV356"/>
      <c r="AW356"/>
    </row>
    <row r="357" spans="17:49" s="41" customFormat="1" ht="15">
      <c r="Q357" s="40"/>
      <c r="R357" s="40"/>
      <c r="S357" s="40"/>
      <c r="T357" s="40"/>
      <c r="U357" s="40"/>
      <c r="W357" s="40"/>
      <c r="X357" s="40"/>
      <c r="Y357" s="40"/>
      <c r="Z357" s="40"/>
      <c r="AA357" s="40"/>
      <c r="AB357" s="40"/>
      <c r="AC357" s="258"/>
      <c r="AD357" s="258"/>
      <c r="AE357" s="258"/>
      <c r="AF357" s="258"/>
      <c r="AG357" s="258"/>
      <c r="AH357" s="258"/>
      <c r="AI357" s="258"/>
      <c r="AJ357" s="258"/>
      <c r="AK357" s="258"/>
      <c r="AL357" s="258"/>
      <c r="AM357" s="258"/>
      <c r="AN357" s="258"/>
      <c r="AO357" s="258"/>
      <c r="AP357" s="258"/>
      <c r="AQ357" s="258"/>
      <c r="AR357"/>
      <c r="AS357"/>
      <c r="AT357"/>
      <c r="AU357"/>
      <c r="AV357"/>
      <c r="AW357"/>
    </row>
    <row r="358" spans="17:49" s="41" customFormat="1" ht="15">
      <c r="Q358" s="40"/>
      <c r="R358" s="40"/>
      <c r="S358" s="40"/>
      <c r="T358" s="40"/>
      <c r="U358" s="40"/>
      <c r="W358" s="40"/>
      <c r="X358" s="40"/>
      <c r="Y358" s="40"/>
      <c r="Z358" s="40"/>
      <c r="AA358" s="40"/>
      <c r="AB358" s="40"/>
      <c r="AC358" s="258"/>
      <c r="AD358" s="258"/>
      <c r="AE358" s="258"/>
      <c r="AF358" s="258"/>
      <c r="AG358" s="258"/>
      <c r="AH358" s="258"/>
      <c r="AI358" s="258"/>
      <c r="AJ358" s="258"/>
      <c r="AK358" s="258"/>
      <c r="AL358" s="258"/>
      <c r="AM358" s="258"/>
      <c r="AN358" s="258"/>
      <c r="AO358" s="258"/>
      <c r="AP358" s="258"/>
      <c r="AQ358" s="258"/>
      <c r="AR358"/>
      <c r="AS358"/>
      <c r="AT358"/>
      <c r="AU358"/>
      <c r="AV358"/>
      <c r="AW358"/>
    </row>
    <row r="359" spans="17:49" s="41" customFormat="1" ht="15">
      <c r="Q359" s="40"/>
      <c r="R359" s="40"/>
      <c r="S359" s="40"/>
      <c r="T359" s="40"/>
      <c r="U359" s="40"/>
      <c r="W359" s="40"/>
      <c r="X359" s="40"/>
      <c r="Y359" s="40"/>
      <c r="Z359" s="40"/>
      <c r="AA359" s="40"/>
      <c r="AB359" s="40"/>
      <c r="AC359" s="258"/>
      <c r="AD359" s="258"/>
      <c r="AE359" s="258"/>
      <c r="AF359" s="258"/>
      <c r="AG359" s="258"/>
      <c r="AH359" s="258"/>
      <c r="AI359" s="258"/>
      <c r="AJ359" s="258"/>
      <c r="AK359" s="258"/>
      <c r="AL359" s="258"/>
      <c r="AM359" s="258"/>
      <c r="AN359" s="258"/>
      <c r="AO359" s="258"/>
      <c r="AP359" s="258"/>
      <c r="AQ359" s="258"/>
      <c r="AR359"/>
      <c r="AS359"/>
      <c r="AT359"/>
      <c r="AU359"/>
      <c r="AV359"/>
      <c r="AW359"/>
    </row>
    <row r="360" spans="17:49" s="41" customFormat="1" ht="15">
      <c r="Q360" s="40"/>
      <c r="R360" s="40"/>
      <c r="S360" s="40"/>
      <c r="T360" s="40"/>
      <c r="U360" s="40"/>
      <c r="W360" s="40"/>
      <c r="X360" s="40"/>
      <c r="Y360" s="40"/>
      <c r="Z360" s="40"/>
      <c r="AA360" s="40"/>
      <c r="AB360" s="40"/>
      <c r="AC360" s="258"/>
      <c r="AD360" s="258"/>
      <c r="AE360" s="258"/>
      <c r="AF360" s="258"/>
      <c r="AG360" s="258"/>
      <c r="AH360" s="258"/>
      <c r="AI360" s="258"/>
      <c r="AJ360" s="258"/>
      <c r="AK360" s="258"/>
      <c r="AL360" s="258"/>
      <c r="AM360" s="258"/>
      <c r="AN360" s="258"/>
      <c r="AO360" s="258"/>
      <c r="AP360" s="258"/>
      <c r="AQ360" s="258"/>
      <c r="AR360"/>
      <c r="AS360"/>
      <c r="AT360"/>
      <c r="AU360"/>
      <c r="AV360"/>
      <c r="AW360"/>
    </row>
    <row r="361" spans="17:49" s="41" customFormat="1" ht="15">
      <c r="Q361" s="40"/>
      <c r="R361" s="40"/>
      <c r="S361" s="40"/>
      <c r="T361" s="40"/>
      <c r="U361" s="40"/>
      <c r="W361" s="40"/>
      <c r="X361" s="40"/>
      <c r="Y361" s="40"/>
      <c r="Z361" s="40"/>
      <c r="AA361" s="40"/>
      <c r="AB361" s="40"/>
      <c r="AC361" s="258"/>
      <c r="AD361" s="258"/>
      <c r="AE361" s="258"/>
      <c r="AF361" s="258"/>
      <c r="AG361" s="258"/>
      <c r="AH361" s="258"/>
      <c r="AI361" s="258"/>
      <c r="AJ361" s="258"/>
      <c r="AK361" s="258"/>
      <c r="AL361" s="258"/>
      <c r="AM361" s="258"/>
      <c r="AN361" s="258"/>
      <c r="AO361" s="258"/>
      <c r="AP361" s="258"/>
      <c r="AQ361" s="258"/>
      <c r="AR361"/>
      <c r="AS361"/>
      <c r="AT361"/>
      <c r="AU361"/>
      <c r="AV361"/>
      <c r="AW361"/>
    </row>
    <row r="362" spans="17:49" s="41" customFormat="1" ht="15">
      <c r="Q362" s="40"/>
      <c r="R362" s="40"/>
      <c r="S362" s="40"/>
      <c r="T362" s="40"/>
      <c r="U362" s="40"/>
      <c r="W362" s="40"/>
      <c r="X362" s="40"/>
      <c r="Y362" s="40"/>
      <c r="Z362" s="40"/>
      <c r="AA362" s="40"/>
      <c r="AB362" s="40"/>
      <c r="AC362" s="258"/>
      <c r="AD362" s="258"/>
      <c r="AE362" s="258"/>
      <c r="AF362" s="258"/>
      <c r="AG362" s="258"/>
      <c r="AH362" s="258"/>
      <c r="AI362" s="258"/>
      <c r="AJ362" s="258"/>
      <c r="AK362" s="258"/>
      <c r="AL362" s="258"/>
      <c r="AM362" s="258"/>
      <c r="AN362" s="258"/>
      <c r="AO362" s="258"/>
      <c r="AP362" s="258"/>
      <c r="AQ362" s="258"/>
      <c r="AR362"/>
      <c r="AS362"/>
      <c r="AT362"/>
      <c r="AU362"/>
      <c r="AV362"/>
      <c r="AW362"/>
    </row>
    <row r="363" spans="17:49" s="41" customFormat="1" ht="15">
      <c r="Q363" s="40"/>
      <c r="R363" s="40"/>
      <c r="S363" s="40"/>
      <c r="T363" s="40"/>
      <c r="U363" s="40"/>
      <c r="W363" s="40"/>
      <c r="X363" s="40"/>
      <c r="Y363" s="40"/>
      <c r="Z363" s="40"/>
      <c r="AA363" s="40"/>
      <c r="AB363" s="40"/>
      <c r="AC363" s="258"/>
      <c r="AD363" s="258"/>
      <c r="AE363" s="258"/>
      <c r="AF363" s="258"/>
      <c r="AG363" s="258"/>
      <c r="AH363" s="258"/>
      <c r="AI363" s="258"/>
      <c r="AJ363" s="258"/>
      <c r="AK363" s="258"/>
      <c r="AL363" s="258"/>
      <c r="AM363" s="258"/>
      <c r="AN363" s="258"/>
      <c r="AO363" s="258"/>
      <c r="AP363" s="258"/>
      <c r="AQ363" s="258"/>
      <c r="AR363"/>
      <c r="AS363"/>
      <c r="AT363"/>
      <c r="AU363"/>
      <c r="AV363"/>
      <c r="AW363"/>
    </row>
    <row r="364" spans="17:49" s="41" customFormat="1" ht="15">
      <c r="Q364" s="40"/>
      <c r="R364" s="40"/>
      <c r="S364" s="40"/>
      <c r="T364" s="40"/>
      <c r="U364" s="40"/>
      <c r="W364" s="40"/>
      <c r="X364" s="40"/>
      <c r="Y364" s="40"/>
      <c r="Z364" s="40"/>
      <c r="AA364" s="40"/>
      <c r="AB364" s="40"/>
      <c r="AC364" s="258"/>
      <c r="AD364" s="258"/>
      <c r="AE364" s="258"/>
      <c r="AF364" s="258"/>
      <c r="AG364" s="258"/>
      <c r="AH364" s="258"/>
      <c r="AI364" s="258"/>
      <c r="AJ364" s="258"/>
      <c r="AK364" s="258"/>
      <c r="AL364" s="258"/>
      <c r="AM364" s="258"/>
      <c r="AN364" s="258"/>
      <c r="AO364" s="258"/>
      <c r="AP364" s="258"/>
      <c r="AQ364" s="258"/>
      <c r="AR364"/>
      <c r="AS364"/>
      <c r="AT364"/>
      <c r="AU364"/>
      <c r="AV364"/>
      <c r="AW364"/>
    </row>
    <row r="365" spans="17:49" s="41" customFormat="1" ht="15">
      <c r="Q365" s="40"/>
      <c r="R365" s="40"/>
      <c r="S365" s="40"/>
      <c r="T365" s="40"/>
      <c r="U365" s="40"/>
      <c r="W365" s="40"/>
      <c r="X365" s="40"/>
      <c r="Y365" s="40"/>
      <c r="Z365" s="40"/>
      <c r="AA365" s="40"/>
      <c r="AB365" s="40"/>
      <c r="AC365" s="258"/>
      <c r="AD365" s="258"/>
      <c r="AE365" s="258"/>
      <c r="AF365" s="258"/>
      <c r="AG365" s="258"/>
      <c r="AH365" s="258"/>
      <c r="AI365" s="258"/>
      <c r="AJ365" s="258"/>
      <c r="AK365" s="258"/>
      <c r="AL365" s="258"/>
      <c r="AM365" s="258"/>
      <c r="AN365" s="258"/>
      <c r="AO365" s="258"/>
      <c r="AP365" s="258"/>
      <c r="AQ365" s="258"/>
      <c r="AR365"/>
      <c r="AS365"/>
      <c r="AT365"/>
      <c r="AU365"/>
      <c r="AV365"/>
      <c r="AW365"/>
    </row>
    <row r="366" spans="17:49" s="41" customFormat="1" ht="15">
      <c r="Q366" s="40"/>
      <c r="R366" s="40"/>
      <c r="S366" s="40"/>
      <c r="T366" s="40"/>
      <c r="U366" s="40"/>
      <c r="W366" s="40"/>
      <c r="X366" s="40"/>
      <c r="Y366" s="40"/>
      <c r="Z366" s="40"/>
      <c r="AA366" s="40"/>
      <c r="AB366" s="40"/>
      <c r="AC366" s="258"/>
      <c r="AD366" s="258"/>
      <c r="AE366" s="258"/>
      <c r="AF366" s="258"/>
      <c r="AG366" s="258"/>
      <c r="AH366" s="258"/>
      <c r="AI366" s="258"/>
      <c r="AJ366" s="258"/>
      <c r="AK366" s="258"/>
      <c r="AL366" s="258"/>
      <c r="AM366" s="258"/>
      <c r="AN366" s="258"/>
      <c r="AO366" s="258"/>
      <c r="AP366" s="258"/>
      <c r="AQ366" s="258"/>
      <c r="AR366"/>
      <c r="AS366"/>
      <c r="AT366"/>
      <c r="AU366"/>
      <c r="AV366"/>
      <c r="AW366"/>
    </row>
    <row r="367" spans="17:49" s="41" customFormat="1" ht="15">
      <c r="Q367" s="40"/>
      <c r="R367" s="40"/>
      <c r="S367" s="40"/>
      <c r="T367" s="40"/>
      <c r="U367" s="40"/>
      <c r="W367" s="40"/>
      <c r="X367" s="40"/>
      <c r="Y367" s="40"/>
      <c r="Z367" s="40"/>
      <c r="AA367" s="40"/>
      <c r="AB367" s="40"/>
      <c r="AC367" s="258"/>
      <c r="AD367" s="258"/>
      <c r="AE367" s="258"/>
      <c r="AF367" s="258"/>
      <c r="AG367" s="258"/>
      <c r="AH367" s="258"/>
      <c r="AI367" s="258"/>
      <c r="AJ367" s="258"/>
      <c r="AK367" s="258"/>
      <c r="AL367" s="258"/>
      <c r="AM367" s="258"/>
      <c r="AN367" s="258"/>
      <c r="AO367" s="258"/>
      <c r="AP367" s="258"/>
      <c r="AQ367" s="258"/>
      <c r="AR367"/>
      <c r="AS367"/>
      <c r="AT367"/>
      <c r="AU367"/>
      <c r="AV367"/>
      <c r="AW367"/>
    </row>
    <row r="368" spans="17:49" s="41" customFormat="1" ht="15">
      <c r="Q368" s="40"/>
      <c r="R368" s="40"/>
      <c r="S368" s="40"/>
      <c r="T368" s="40"/>
      <c r="U368" s="40"/>
      <c r="W368" s="40"/>
      <c r="X368" s="40"/>
      <c r="Y368" s="40"/>
      <c r="Z368" s="40"/>
      <c r="AA368" s="40"/>
      <c r="AB368" s="40"/>
      <c r="AC368" s="258"/>
      <c r="AD368" s="258"/>
      <c r="AE368" s="258"/>
      <c r="AF368" s="258"/>
      <c r="AG368" s="258"/>
      <c r="AH368" s="258"/>
      <c r="AI368" s="258"/>
      <c r="AJ368" s="258"/>
      <c r="AK368" s="258"/>
      <c r="AL368" s="258"/>
      <c r="AM368" s="258"/>
      <c r="AN368" s="258"/>
      <c r="AO368" s="258"/>
      <c r="AP368" s="258"/>
      <c r="AQ368" s="258"/>
      <c r="AR368"/>
      <c r="AS368"/>
      <c r="AT368"/>
      <c r="AU368"/>
      <c r="AV368"/>
      <c r="AW368"/>
    </row>
    <row r="369" spans="17:49" s="41" customFormat="1" ht="15">
      <c r="Q369" s="40"/>
      <c r="R369" s="40"/>
      <c r="S369" s="40"/>
      <c r="T369" s="40"/>
      <c r="U369" s="40"/>
      <c r="W369" s="40"/>
      <c r="X369" s="40"/>
      <c r="Y369" s="40"/>
      <c r="Z369" s="40"/>
      <c r="AA369" s="40"/>
      <c r="AB369" s="40"/>
      <c r="AC369" s="258"/>
      <c r="AD369" s="258"/>
      <c r="AE369" s="258"/>
      <c r="AF369" s="258"/>
      <c r="AG369" s="258"/>
      <c r="AH369" s="258"/>
      <c r="AI369" s="258"/>
      <c r="AJ369" s="258"/>
      <c r="AK369" s="258"/>
      <c r="AL369" s="258"/>
      <c r="AM369" s="258"/>
      <c r="AN369" s="258"/>
      <c r="AO369" s="258"/>
      <c r="AP369" s="258"/>
      <c r="AQ369" s="258"/>
      <c r="AR369"/>
      <c r="AS369"/>
      <c r="AT369"/>
      <c r="AU369"/>
      <c r="AV369"/>
      <c r="AW369"/>
    </row>
    <row r="370" spans="17:49" s="41" customFormat="1" ht="15">
      <c r="Q370" s="40"/>
      <c r="R370" s="40"/>
      <c r="S370" s="40"/>
      <c r="T370" s="40"/>
      <c r="U370" s="40"/>
      <c r="W370" s="40"/>
      <c r="X370" s="40"/>
      <c r="Y370" s="40"/>
      <c r="Z370" s="40"/>
      <c r="AA370" s="40"/>
      <c r="AB370" s="40"/>
      <c r="AC370" s="258"/>
      <c r="AD370" s="258"/>
      <c r="AE370" s="258"/>
      <c r="AF370" s="258"/>
      <c r="AG370" s="258"/>
      <c r="AH370" s="258"/>
      <c r="AI370" s="258"/>
      <c r="AJ370" s="258"/>
      <c r="AK370" s="258"/>
      <c r="AL370" s="258"/>
      <c r="AM370" s="258"/>
      <c r="AN370" s="258"/>
      <c r="AO370" s="258"/>
      <c r="AP370" s="258"/>
      <c r="AQ370" s="258"/>
      <c r="AR370"/>
      <c r="AS370"/>
      <c r="AT370"/>
      <c r="AU370"/>
      <c r="AV370"/>
      <c r="AW370"/>
    </row>
    <row r="371" spans="17:49" s="41" customFormat="1" ht="15">
      <c r="Q371" s="40"/>
      <c r="R371" s="40"/>
      <c r="S371" s="40"/>
      <c r="T371" s="40"/>
      <c r="U371" s="40"/>
      <c r="W371" s="40"/>
      <c r="X371" s="40"/>
      <c r="Y371" s="40"/>
      <c r="Z371" s="40"/>
      <c r="AA371" s="40"/>
      <c r="AB371" s="40"/>
      <c r="AC371" s="258"/>
      <c r="AD371" s="258"/>
      <c r="AE371" s="258"/>
      <c r="AF371" s="258"/>
      <c r="AG371" s="258"/>
      <c r="AH371" s="258"/>
      <c r="AI371" s="258"/>
      <c r="AJ371" s="258"/>
      <c r="AK371" s="258"/>
      <c r="AL371" s="258"/>
      <c r="AM371" s="258"/>
      <c r="AN371" s="258"/>
      <c r="AO371" s="258"/>
      <c r="AP371" s="258"/>
      <c r="AQ371" s="258"/>
      <c r="AR371"/>
      <c r="AS371"/>
      <c r="AT371"/>
      <c r="AU371"/>
      <c r="AV371"/>
      <c r="AW371"/>
    </row>
    <row r="372" spans="17:49" s="41" customFormat="1" ht="15">
      <c r="Q372" s="40"/>
      <c r="R372" s="40"/>
      <c r="S372" s="40"/>
      <c r="T372" s="40"/>
      <c r="U372" s="40"/>
      <c r="W372" s="40"/>
      <c r="X372" s="40"/>
      <c r="Y372" s="40"/>
      <c r="Z372" s="40"/>
      <c r="AA372" s="40"/>
      <c r="AB372" s="40"/>
      <c r="AC372" s="258"/>
      <c r="AD372" s="258"/>
      <c r="AE372" s="258"/>
      <c r="AF372" s="258"/>
      <c r="AG372" s="258"/>
      <c r="AH372" s="258"/>
      <c r="AI372" s="258"/>
      <c r="AJ372" s="258"/>
      <c r="AK372" s="258"/>
      <c r="AL372" s="258"/>
      <c r="AM372" s="258"/>
      <c r="AN372" s="258"/>
      <c r="AO372" s="258"/>
      <c r="AP372" s="258"/>
      <c r="AQ372" s="258"/>
      <c r="AR372"/>
      <c r="AS372"/>
      <c r="AT372"/>
      <c r="AU372"/>
      <c r="AV372"/>
      <c r="AW372"/>
    </row>
    <row r="373" spans="17:49" s="41" customFormat="1" ht="15">
      <c r="Q373" s="40"/>
      <c r="R373" s="40"/>
      <c r="S373" s="40"/>
      <c r="T373" s="40"/>
      <c r="U373" s="40"/>
      <c r="W373" s="40"/>
      <c r="X373" s="40"/>
      <c r="Y373" s="40"/>
      <c r="Z373" s="40"/>
      <c r="AA373" s="40"/>
      <c r="AB373" s="40"/>
      <c r="AC373" s="258"/>
      <c r="AD373" s="258"/>
      <c r="AE373" s="258"/>
      <c r="AF373" s="258"/>
      <c r="AG373" s="258"/>
      <c r="AH373" s="258"/>
      <c r="AI373" s="258"/>
      <c r="AJ373" s="258"/>
      <c r="AK373" s="258"/>
      <c r="AL373" s="258"/>
      <c r="AM373" s="258"/>
      <c r="AN373" s="258"/>
      <c r="AO373" s="258"/>
      <c r="AP373" s="258"/>
      <c r="AQ373" s="258"/>
      <c r="AR373"/>
      <c r="AS373"/>
      <c r="AT373"/>
      <c r="AU373"/>
      <c r="AV373"/>
      <c r="AW373"/>
    </row>
    <row r="374" spans="17:49" s="41" customFormat="1" ht="15">
      <c r="Q374" s="40"/>
      <c r="R374" s="40"/>
      <c r="S374" s="40"/>
      <c r="T374" s="40"/>
      <c r="U374" s="40"/>
      <c r="W374" s="40"/>
      <c r="X374" s="40"/>
      <c r="Y374" s="40"/>
      <c r="Z374" s="40"/>
      <c r="AA374" s="40"/>
      <c r="AB374" s="40"/>
      <c r="AC374" s="258"/>
      <c r="AD374" s="258"/>
      <c r="AE374" s="258"/>
      <c r="AF374" s="258"/>
      <c r="AG374" s="258"/>
      <c r="AH374" s="258"/>
      <c r="AI374" s="258"/>
      <c r="AJ374" s="258"/>
      <c r="AK374" s="258"/>
      <c r="AL374" s="258"/>
      <c r="AM374" s="258"/>
      <c r="AN374" s="258"/>
      <c r="AO374" s="258"/>
      <c r="AP374" s="258"/>
      <c r="AQ374" s="258"/>
      <c r="AR374"/>
      <c r="AS374"/>
      <c r="AT374"/>
      <c r="AU374"/>
      <c r="AV374"/>
      <c r="AW374"/>
    </row>
    <row r="375" spans="17:49" s="41" customFormat="1" ht="15">
      <c r="Q375" s="40"/>
      <c r="R375" s="40"/>
      <c r="S375" s="40"/>
      <c r="T375" s="40"/>
      <c r="U375" s="40"/>
      <c r="W375" s="40"/>
      <c r="X375" s="40"/>
      <c r="Y375" s="40"/>
      <c r="Z375" s="40"/>
      <c r="AA375" s="40"/>
      <c r="AB375" s="40"/>
      <c r="AC375" s="258"/>
      <c r="AD375" s="258"/>
      <c r="AE375" s="258"/>
      <c r="AF375" s="258"/>
      <c r="AG375" s="258"/>
      <c r="AH375" s="258"/>
      <c r="AI375" s="258"/>
      <c r="AJ375" s="258"/>
      <c r="AK375" s="258"/>
      <c r="AL375" s="258"/>
      <c r="AM375" s="258"/>
      <c r="AN375" s="258"/>
      <c r="AO375" s="258"/>
      <c r="AP375" s="258"/>
      <c r="AQ375" s="258"/>
      <c r="AR375"/>
      <c r="AS375"/>
      <c r="AT375"/>
      <c r="AU375"/>
      <c r="AV375"/>
      <c r="AW375"/>
    </row>
    <row r="376" spans="17:49" s="41" customFormat="1" ht="15">
      <c r="Q376" s="40"/>
      <c r="R376" s="40"/>
      <c r="S376" s="40"/>
      <c r="T376" s="40"/>
      <c r="U376" s="40"/>
      <c r="W376" s="40"/>
      <c r="X376" s="40"/>
      <c r="Y376" s="40"/>
      <c r="Z376" s="40"/>
      <c r="AA376" s="40"/>
      <c r="AB376" s="40"/>
      <c r="AC376" s="258"/>
      <c r="AD376" s="258"/>
      <c r="AE376" s="258"/>
      <c r="AF376" s="258"/>
      <c r="AG376" s="258"/>
      <c r="AH376" s="258"/>
      <c r="AI376" s="258"/>
      <c r="AJ376" s="258"/>
      <c r="AK376" s="258"/>
      <c r="AL376" s="258"/>
      <c r="AM376" s="258"/>
      <c r="AN376" s="258"/>
      <c r="AO376" s="258"/>
      <c r="AP376" s="258"/>
      <c r="AQ376" s="258"/>
      <c r="AR376"/>
      <c r="AS376"/>
      <c r="AT376"/>
      <c r="AU376"/>
      <c r="AV376"/>
      <c r="AW376"/>
    </row>
    <row r="377" spans="17:49" s="41" customFormat="1" ht="15">
      <c r="Q377" s="40"/>
      <c r="R377" s="40"/>
      <c r="S377" s="40"/>
      <c r="T377" s="40"/>
      <c r="U377" s="40"/>
      <c r="W377" s="40"/>
      <c r="X377" s="40"/>
      <c r="Y377" s="40"/>
      <c r="Z377" s="40"/>
      <c r="AA377" s="40"/>
      <c r="AB377" s="40"/>
      <c r="AC377" s="258"/>
      <c r="AD377" s="258"/>
      <c r="AE377" s="258"/>
      <c r="AF377" s="258"/>
      <c r="AG377" s="258"/>
      <c r="AH377" s="258"/>
      <c r="AI377" s="258"/>
      <c r="AJ377" s="258"/>
      <c r="AK377" s="258"/>
      <c r="AL377" s="258"/>
      <c r="AM377" s="258"/>
      <c r="AN377" s="258"/>
      <c r="AO377" s="258"/>
      <c r="AP377" s="258"/>
      <c r="AQ377" s="258"/>
      <c r="AR377"/>
      <c r="AS377"/>
      <c r="AT377"/>
      <c r="AU377"/>
      <c r="AV377"/>
      <c r="AW377"/>
    </row>
    <row r="378" spans="17:49" s="41" customFormat="1" ht="15">
      <c r="Q378" s="40"/>
      <c r="R378" s="40"/>
      <c r="S378" s="40"/>
      <c r="T378" s="40"/>
      <c r="U378" s="40"/>
      <c r="W378" s="40"/>
      <c r="X378" s="40"/>
      <c r="Y378" s="40"/>
      <c r="Z378" s="40"/>
      <c r="AA378" s="40"/>
      <c r="AB378" s="40"/>
      <c r="AC378" s="258"/>
      <c r="AD378" s="258"/>
      <c r="AE378" s="258"/>
      <c r="AF378" s="258"/>
      <c r="AG378" s="258"/>
      <c r="AH378" s="258"/>
      <c r="AI378" s="258"/>
      <c r="AJ378" s="258"/>
      <c r="AK378" s="258"/>
      <c r="AL378" s="258"/>
      <c r="AM378" s="258"/>
      <c r="AN378" s="258"/>
      <c r="AO378" s="258"/>
      <c r="AP378" s="258"/>
      <c r="AQ378" s="258"/>
      <c r="AR378"/>
      <c r="AS378"/>
      <c r="AT378"/>
      <c r="AU378"/>
      <c r="AV378"/>
      <c r="AW378"/>
    </row>
    <row r="379" spans="17:49" s="41" customFormat="1" ht="15">
      <c r="Q379" s="40"/>
      <c r="R379" s="40"/>
      <c r="S379" s="40"/>
      <c r="T379" s="40"/>
      <c r="U379" s="40"/>
      <c r="W379" s="40"/>
      <c r="X379" s="40"/>
      <c r="Y379" s="40"/>
      <c r="Z379" s="40"/>
      <c r="AA379" s="40"/>
      <c r="AB379" s="40"/>
      <c r="AC379" s="258"/>
      <c r="AD379" s="258"/>
      <c r="AE379" s="258"/>
      <c r="AF379" s="258"/>
      <c r="AG379" s="258"/>
      <c r="AH379" s="258"/>
      <c r="AI379" s="258"/>
      <c r="AJ379" s="258"/>
      <c r="AK379" s="258"/>
      <c r="AL379" s="258"/>
      <c r="AM379" s="258"/>
      <c r="AN379" s="258"/>
      <c r="AO379" s="258"/>
      <c r="AP379" s="258"/>
      <c r="AQ379" s="258"/>
      <c r="AR379"/>
      <c r="AS379"/>
      <c r="AT379"/>
      <c r="AU379"/>
      <c r="AV379"/>
      <c r="AW379"/>
    </row>
    <row r="380" spans="17:49" s="41" customFormat="1" ht="15">
      <c r="Q380" s="40"/>
      <c r="R380" s="40"/>
      <c r="S380" s="40"/>
      <c r="T380" s="40"/>
      <c r="U380" s="40"/>
      <c r="W380" s="40"/>
      <c r="X380" s="40"/>
      <c r="Y380" s="40"/>
      <c r="Z380" s="40"/>
      <c r="AA380" s="40"/>
      <c r="AB380" s="40"/>
      <c r="AC380" s="258"/>
      <c r="AD380" s="258"/>
      <c r="AE380" s="258"/>
      <c r="AF380" s="258"/>
      <c r="AG380" s="258"/>
      <c r="AH380" s="258"/>
      <c r="AI380" s="258"/>
      <c r="AJ380" s="258"/>
      <c r="AK380" s="258"/>
      <c r="AL380" s="258"/>
      <c r="AM380" s="258"/>
      <c r="AN380" s="258"/>
      <c r="AO380" s="258"/>
      <c r="AP380" s="258"/>
      <c r="AQ380" s="258"/>
      <c r="AR380"/>
      <c r="AS380"/>
      <c r="AT380"/>
      <c r="AU380"/>
      <c r="AV380"/>
      <c r="AW380"/>
    </row>
    <row r="381" spans="17:49" s="41" customFormat="1" ht="15">
      <c r="Q381" s="40"/>
      <c r="R381" s="40"/>
      <c r="S381" s="40"/>
      <c r="T381" s="40"/>
      <c r="U381" s="40"/>
      <c r="W381" s="40"/>
      <c r="X381" s="40"/>
      <c r="Y381" s="40"/>
      <c r="Z381" s="40"/>
      <c r="AA381" s="40"/>
      <c r="AB381" s="40"/>
      <c r="AC381" s="258"/>
      <c r="AD381" s="258"/>
      <c r="AE381" s="258"/>
      <c r="AF381" s="258"/>
      <c r="AG381" s="258"/>
      <c r="AH381" s="258"/>
      <c r="AI381" s="258"/>
      <c r="AJ381" s="258"/>
      <c r="AK381" s="258"/>
      <c r="AL381" s="258"/>
      <c r="AM381" s="258"/>
      <c r="AN381" s="258"/>
      <c r="AO381" s="258"/>
      <c r="AP381" s="258"/>
      <c r="AQ381" s="258"/>
      <c r="AR381"/>
      <c r="AS381"/>
      <c r="AT381"/>
      <c r="AU381"/>
      <c r="AV381"/>
      <c r="AW381"/>
    </row>
    <row r="382" spans="17:49" s="41" customFormat="1" ht="15">
      <c r="Q382" s="40"/>
      <c r="R382" s="40"/>
      <c r="S382" s="40"/>
      <c r="T382" s="40"/>
      <c r="U382" s="40"/>
      <c r="W382" s="40"/>
      <c r="X382" s="40"/>
      <c r="Y382" s="40"/>
      <c r="Z382" s="40"/>
      <c r="AA382" s="40"/>
      <c r="AB382" s="40"/>
      <c r="AC382" s="258"/>
      <c r="AD382" s="258"/>
      <c r="AE382" s="258"/>
      <c r="AF382" s="258"/>
      <c r="AG382" s="258"/>
      <c r="AH382" s="258"/>
      <c r="AI382" s="258"/>
      <c r="AJ382" s="258"/>
      <c r="AK382" s="258"/>
      <c r="AL382" s="258"/>
      <c r="AM382" s="258"/>
      <c r="AN382" s="258"/>
      <c r="AO382" s="258"/>
      <c r="AP382" s="258"/>
      <c r="AQ382" s="258"/>
      <c r="AR382"/>
      <c r="AS382"/>
      <c r="AT382"/>
      <c r="AU382"/>
      <c r="AV382"/>
      <c r="AW382"/>
    </row>
    <row r="383" spans="17:49" s="41" customFormat="1" ht="15">
      <c r="Q383" s="40"/>
      <c r="R383" s="40"/>
      <c r="S383" s="40"/>
      <c r="T383" s="40"/>
      <c r="U383" s="40"/>
      <c r="W383" s="40"/>
      <c r="X383" s="40"/>
      <c r="Y383" s="40"/>
      <c r="Z383" s="40"/>
      <c r="AA383" s="40"/>
      <c r="AB383" s="40"/>
      <c r="AC383" s="258"/>
      <c r="AD383" s="258"/>
      <c r="AE383" s="258"/>
      <c r="AF383" s="258"/>
      <c r="AG383" s="258"/>
      <c r="AH383" s="258"/>
      <c r="AI383" s="258"/>
      <c r="AJ383" s="258"/>
      <c r="AK383" s="258"/>
      <c r="AL383" s="258"/>
      <c r="AM383" s="258"/>
      <c r="AN383" s="258"/>
      <c r="AO383" s="258"/>
      <c r="AP383" s="258"/>
      <c r="AQ383" s="258"/>
      <c r="AR383"/>
      <c r="AS383"/>
      <c r="AT383"/>
      <c r="AU383"/>
      <c r="AV383"/>
      <c r="AW383"/>
    </row>
    <row r="384" spans="17:49" s="41" customFormat="1" ht="15">
      <c r="Q384" s="40"/>
      <c r="R384" s="40"/>
      <c r="S384" s="40"/>
      <c r="T384" s="40"/>
      <c r="U384" s="40"/>
      <c r="W384" s="40"/>
      <c r="X384" s="40"/>
      <c r="Y384" s="40"/>
      <c r="Z384" s="40"/>
      <c r="AA384" s="40"/>
      <c r="AB384" s="40"/>
      <c r="AC384" s="258"/>
      <c r="AD384" s="258"/>
      <c r="AE384" s="258"/>
      <c r="AF384" s="258"/>
      <c r="AG384" s="258"/>
      <c r="AH384" s="258"/>
      <c r="AI384" s="258"/>
      <c r="AJ384" s="258"/>
      <c r="AK384" s="258"/>
      <c r="AL384" s="258"/>
      <c r="AM384" s="258"/>
      <c r="AN384" s="258"/>
      <c r="AO384" s="258"/>
      <c r="AP384" s="258"/>
      <c r="AQ384" s="258"/>
      <c r="AR384"/>
      <c r="AS384"/>
      <c r="AT384"/>
      <c r="AU384"/>
      <c r="AV384"/>
      <c r="AW384"/>
    </row>
    <row r="385" spans="17:49" s="41" customFormat="1" ht="15">
      <c r="Q385" s="40"/>
      <c r="R385" s="40"/>
      <c r="S385" s="40"/>
      <c r="T385" s="40"/>
      <c r="U385" s="40"/>
      <c r="W385" s="40"/>
      <c r="X385" s="40"/>
      <c r="Y385" s="40"/>
      <c r="Z385" s="40"/>
      <c r="AA385" s="40"/>
      <c r="AB385" s="40"/>
      <c r="AC385" s="258"/>
      <c r="AD385" s="258"/>
      <c r="AE385" s="258"/>
      <c r="AF385" s="258"/>
      <c r="AG385" s="258"/>
      <c r="AH385" s="258"/>
      <c r="AI385" s="258"/>
      <c r="AJ385" s="258"/>
      <c r="AK385" s="258"/>
      <c r="AL385" s="258"/>
      <c r="AM385" s="258"/>
      <c r="AN385" s="258"/>
      <c r="AO385" s="258"/>
      <c r="AP385" s="258"/>
      <c r="AQ385" s="258"/>
      <c r="AR385"/>
      <c r="AS385"/>
      <c r="AT385"/>
      <c r="AU385"/>
      <c r="AV385"/>
      <c r="AW385"/>
    </row>
    <row r="386" spans="17:49" s="41" customFormat="1" ht="15">
      <c r="Q386" s="40"/>
      <c r="R386" s="40"/>
      <c r="S386" s="40"/>
      <c r="T386" s="40"/>
      <c r="U386" s="40"/>
      <c r="W386" s="40"/>
      <c r="X386" s="40"/>
      <c r="Y386" s="40"/>
      <c r="Z386" s="40"/>
      <c r="AA386" s="40"/>
      <c r="AB386" s="40"/>
      <c r="AC386" s="258"/>
      <c r="AD386" s="258"/>
      <c r="AE386" s="258"/>
      <c r="AF386" s="258"/>
      <c r="AG386" s="258"/>
      <c r="AH386" s="258"/>
      <c r="AI386" s="258"/>
      <c r="AJ386" s="258"/>
      <c r="AK386" s="258"/>
      <c r="AL386" s="258"/>
      <c r="AM386" s="258"/>
      <c r="AN386" s="258"/>
      <c r="AO386" s="258"/>
      <c r="AP386" s="258"/>
      <c r="AQ386" s="258"/>
      <c r="AR386"/>
      <c r="AS386"/>
      <c r="AT386"/>
      <c r="AU386"/>
      <c r="AV386"/>
      <c r="AW386"/>
    </row>
    <row r="387" spans="17:49" s="41" customFormat="1" ht="15">
      <c r="Q387" s="40"/>
      <c r="R387" s="40"/>
      <c r="S387" s="40"/>
      <c r="T387" s="40"/>
      <c r="U387" s="40"/>
      <c r="W387" s="40"/>
      <c r="X387" s="40"/>
      <c r="Y387" s="40"/>
      <c r="Z387" s="40"/>
      <c r="AA387" s="40"/>
      <c r="AB387" s="40"/>
      <c r="AC387" s="258"/>
      <c r="AD387" s="258"/>
      <c r="AE387" s="258"/>
      <c r="AF387" s="258"/>
      <c r="AG387" s="258"/>
      <c r="AH387" s="258"/>
      <c r="AI387" s="258"/>
      <c r="AJ387" s="258"/>
      <c r="AK387" s="258"/>
      <c r="AL387" s="258"/>
      <c r="AM387" s="258"/>
      <c r="AN387" s="258"/>
      <c r="AO387" s="258"/>
      <c r="AP387" s="258"/>
      <c r="AQ387" s="258"/>
      <c r="AR387"/>
      <c r="AS387"/>
      <c r="AT387"/>
      <c r="AU387"/>
      <c r="AV387"/>
      <c r="AW387"/>
    </row>
    <row r="388" spans="17:49" s="41" customFormat="1" ht="15">
      <c r="Q388" s="40"/>
      <c r="R388" s="40"/>
      <c r="S388" s="40"/>
      <c r="T388" s="40"/>
      <c r="U388" s="40"/>
      <c r="W388" s="40"/>
      <c r="X388" s="40"/>
      <c r="Y388" s="40"/>
      <c r="Z388" s="40"/>
      <c r="AA388" s="40"/>
      <c r="AB388" s="40"/>
      <c r="AC388" s="258"/>
      <c r="AD388" s="258"/>
      <c r="AE388" s="258"/>
      <c r="AF388" s="258"/>
      <c r="AG388" s="258"/>
      <c r="AH388" s="258"/>
      <c r="AI388" s="258"/>
      <c r="AJ388" s="258"/>
      <c r="AK388" s="258"/>
      <c r="AL388" s="258"/>
      <c r="AM388" s="258"/>
      <c r="AN388" s="258"/>
      <c r="AO388" s="258"/>
      <c r="AP388" s="258"/>
      <c r="AQ388" s="258"/>
      <c r="AR388"/>
      <c r="AS388"/>
      <c r="AT388"/>
      <c r="AU388"/>
      <c r="AV388"/>
      <c r="AW388"/>
    </row>
    <row r="389" spans="17:49" s="41" customFormat="1" ht="15">
      <c r="Q389" s="40"/>
      <c r="R389" s="40"/>
      <c r="S389" s="40"/>
      <c r="T389" s="40"/>
      <c r="U389" s="40"/>
      <c r="W389" s="40"/>
      <c r="X389" s="40"/>
      <c r="Y389" s="40"/>
      <c r="Z389" s="40"/>
      <c r="AA389" s="40"/>
      <c r="AB389" s="40"/>
      <c r="AC389" s="258"/>
      <c r="AD389" s="258"/>
      <c r="AE389" s="258"/>
      <c r="AF389" s="258"/>
      <c r="AG389" s="258"/>
      <c r="AH389" s="258"/>
      <c r="AI389" s="258"/>
      <c r="AJ389" s="258"/>
      <c r="AK389" s="258"/>
      <c r="AL389" s="258"/>
      <c r="AM389" s="258"/>
      <c r="AN389" s="258"/>
      <c r="AO389" s="258"/>
      <c r="AP389" s="258"/>
      <c r="AQ389" s="258"/>
      <c r="AR389"/>
      <c r="AS389"/>
      <c r="AT389"/>
      <c r="AU389"/>
      <c r="AV389"/>
      <c r="AW389"/>
    </row>
    <row r="390" spans="17:49" s="41" customFormat="1" ht="15">
      <c r="Q390" s="40"/>
      <c r="R390" s="40"/>
      <c r="S390" s="40"/>
      <c r="T390" s="40"/>
      <c r="U390" s="40"/>
      <c r="W390" s="40"/>
      <c r="X390" s="40"/>
      <c r="Y390" s="40"/>
      <c r="Z390" s="40"/>
      <c r="AA390" s="40"/>
      <c r="AB390" s="40"/>
      <c r="AC390" s="258"/>
      <c r="AD390" s="258"/>
      <c r="AE390" s="258"/>
      <c r="AF390" s="258"/>
      <c r="AG390" s="258"/>
      <c r="AH390" s="258"/>
      <c r="AI390" s="258"/>
      <c r="AJ390" s="258"/>
      <c r="AK390" s="258"/>
      <c r="AL390" s="258"/>
      <c r="AM390" s="258"/>
      <c r="AN390" s="258"/>
      <c r="AO390" s="258"/>
      <c r="AP390" s="258"/>
      <c r="AQ390" s="258"/>
      <c r="AR390"/>
      <c r="AS390"/>
      <c r="AT390"/>
      <c r="AU390"/>
      <c r="AV390"/>
      <c r="AW390"/>
    </row>
    <row r="391" spans="17:49" s="41" customFormat="1" ht="15">
      <c r="Q391" s="40"/>
      <c r="R391" s="40"/>
      <c r="S391" s="40"/>
      <c r="T391" s="40"/>
      <c r="U391" s="40"/>
      <c r="W391" s="40"/>
      <c r="X391" s="40"/>
      <c r="Y391" s="40"/>
      <c r="Z391" s="40"/>
      <c r="AA391" s="40"/>
      <c r="AB391" s="40"/>
      <c r="AC391" s="258"/>
      <c r="AD391" s="258"/>
      <c r="AE391" s="258"/>
      <c r="AF391" s="258"/>
      <c r="AG391" s="258"/>
      <c r="AH391" s="258"/>
      <c r="AI391" s="258"/>
      <c r="AJ391" s="258"/>
      <c r="AK391" s="258"/>
      <c r="AL391" s="258"/>
      <c r="AM391" s="258"/>
      <c r="AN391" s="258"/>
      <c r="AO391" s="258"/>
      <c r="AP391" s="258"/>
      <c r="AQ391" s="258"/>
      <c r="AR391"/>
      <c r="AS391"/>
      <c r="AT391"/>
      <c r="AU391"/>
      <c r="AV391"/>
      <c r="AW391"/>
    </row>
    <row r="392" spans="17:49" s="41" customFormat="1" ht="15">
      <c r="Q392" s="40"/>
      <c r="R392" s="40"/>
      <c r="S392" s="40"/>
      <c r="T392" s="40"/>
      <c r="U392" s="40"/>
      <c r="W392" s="40"/>
      <c r="X392" s="40"/>
      <c r="Y392" s="40"/>
      <c r="Z392" s="40"/>
      <c r="AA392" s="40"/>
      <c r="AB392" s="40"/>
      <c r="AC392" s="258"/>
      <c r="AD392" s="258"/>
      <c r="AE392" s="258"/>
      <c r="AF392" s="258"/>
      <c r="AG392" s="258"/>
      <c r="AH392" s="258"/>
      <c r="AI392" s="258"/>
      <c r="AJ392" s="258"/>
      <c r="AK392" s="258"/>
      <c r="AL392" s="258"/>
      <c r="AM392" s="258"/>
      <c r="AN392" s="258"/>
      <c r="AO392" s="258"/>
      <c r="AP392" s="258"/>
      <c r="AQ392" s="258"/>
      <c r="AR392"/>
      <c r="AS392"/>
      <c r="AT392"/>
      <c r="AU392"/>
      <c r="AV392"/>
      <c r="AW392"/>
    </row>
    <row r="393" spans="17:49" s="41" customFormat="1" ht="15">
      <c r="Q393" s="40"/>
      <c r="R393" s="40"/>
      <c r="S393" s="40"/>
      <c r="T393" s="40"/>
      <c r="U393" s="40"/>
      <c r="W393" s="40"/>
      <c r="X393" s="40"/>
      <c r="Y393" s="40"/>
      <c r="Z393" s="40"/>
      <c r="AA393" s="40"/>
      <c r="AB393" s="40"/>
      <c r="AC393" s="258"/>
      <c r="AD393" s="258"/>
      <c r="AE393" s="258"/>
      <c r="AF393" s="258"/>
      <c r="AG393" s="258"/>
      <c r="AH393" s="258"/>
      <c r="AI393" s="258"/>
      <c r="AJ393" s="258"/>
      <c r="AK393" s="258"/>
      <c r="AL393" s="258"/>
      <c r="AM393" s="258"/>
      <c r="AN393" s="258"/>
      <c r="AO393" s="258"/>
      <c r="AP393" s="258"/>
      <c r="AQ393" s="258"/>
      <c r="AR393"/>
      <c r="AS393"/>
      <c r="AT393"/>
      <c r="AU393"/>
      <c r="AV393"/>
      <c r="AW393"/>
    </row>
    <row r="394" spans="17:49" s="41" customFormat="1" ht="15">
      <c r="Q394" s="40"/>
      <c r="R394" s="40"/>
      <c r="S394" s="40"/>
      <c r="T394" s="40"/>
      <c r="U394" s="40"/>
      <c r="W394" s="40"/>
      <c r="X394" s="40"/>
      <c r="Y394" s="40"/>
      <c r="Z394" s="40"/>
      <c r="AA394" s="40"/>
      <c r="AB394" s="40"/>
      <c r="AC394" s="258"/>
      <c r="AD394" s="258"/>
      <c r="AE394" s="258"/>
      <c r="AF394" s="258"/>
      <c r="AG394" s="258"/>
      <c r="AH394" s="258"/>
      <c r="AI394" s="258"/>
      <c r="AJ394" s="258"/>
      <c r="AK394" s="258"/>
      <c r="AL394" s="258"/>
      <c r="AM394" s="258"/>
      <c r="AN394" s="258"/>
      <c r="AO394" s="258"/>
      <c r="AP394" s="258"/>
      <c r="AQ394" s="258"/>
      <c r="AR394"/>
      <c r="AS394"/>
      <c r="AT394"/>
      <c r="AU394"/>
      <c r="AV394"/>
      <c r="AW394"/>
    </row>
    <row r="395" spans="17:49" s="41" customFormat="1" ht="15">
      <c r="Q395" s="40"/>
      <c r="R395" s="40"/>
      <c r="S395" s="40"/>
      <c r="T395" s="40"/>
      <c r="U395" s="40"/>
      <c r="W395" s="40"/>
      <c r="X395" s="40"/>
      <c r="Y395" s="40"/>
      <c r="Z395" s="40"/>
      <c r="AA395" s="40"/>
      <c r="AB395" s="40"/>
      <c r="AC395" s="258"/>
      <c r="AD395" s="258"/>
      <c r="AE395" s="258"/>
      <c r="AF395" s="258"/>
      <c r="AG395" s="258"/>
      <c r="AH395" s="258"/>
      <c r="AI395" s="258"/>
      <c r="AJ395" s="258"/>
      <c r="AK395" s="258"/>
      <c r="AL395" s="258"/>
      <c r="AM395" s="258"/>
      <c r="AN395" s="258"/>
      <c r="AO395" s="258"/>
      <c r="AP395" s="258"/>
      <c r="AQ395" s="258"/>
      <c r="AR395"/>
      <c r="AS395"/>
      <c r="AT395"/>
      <c r="AU395"/>
      <c r="AV395"/>
      <c r="AW395"/>
    </row>
    <row r="396" spans="17:49" s="41" customFormat="1" ht="15">
      <c r="Q396" s="40"/>
      <c r="R396" s="40"/>
      <c r="S396" s="40"/>
      <c r="T396" s="40"/>
      <c r="U396" s="40"/>
      <c r="W396" s="40"/>
      <c r="X396" s="40"/>
      <c r="Y396" s="40"/>
      <c r="Z396" s="40"/>
      <c r="AA396" s="40"/>
      <c r="AB396" s="40"/>
      <c r="AC396" s="258"/>
      <c r="AD396" s="258"/>
      <c r="AE396" s="258"/>
      <c r="AF396" s="258"/>
      <c r="AG396" s="258"/>
      <c r="AH396" s="258"/>
      <c r="AI396" s="258"/>
      <c r="AJ396" s="258"/>
      <c r="AK396" s="258"/>
      <c r="AL396" s="258"/>
      <c r="AM396" s="258"/>
      <c r="AN396" s="258"/>
      <c r="AO396" s="258"/>
      <c r="AP396" s="258"/>
      <c r="AQ396" s="258"/>
      <c r="AR396"/>
      <c r="AS396"/>
      <c r="AT396"/>
      <c r="AU396"/>
      <c r="AV396"/>
      <c r="AW396"/>
    </row>
    <row r="397" spans="17:49" s="41" customFormat="1" ht="15">
      <c r="Q397" s="40"/>
      <c r="R397" s="40"/>
      <c r="S397" s="40"/>
      <c r="T397" s="40"/>
      <c r="U397" s="40"/>
      <c r="W397" s="40"/>
      <c r="X397" s="40"/>
      <c r="Y397" s="40"/>
      <c r="Z397" s="40"/>
      <c r="AA397" s="40"/>
      <c r="AB397" s="40"/>
      <c r="AC397" s="258"/>
      <c r="AD397" s="258"/>
      <c r="AE397" s="258"/>
      <c r="AF397" s="258"/>
      <c r="AG397" s="258"/>
      <c r="AH397" s="258"/>
      <c r="AI397" s="258"/>
      <c r="AJ397" s="258"/>
      <c r="AK397" s="258"/>
      <c r="AL397" s="258"/>
      <c r="AM397" s="258"/>
      <c r="AN397" s="258"/>
      <c r="AO397" s="258"/>
      <c r="AP397" s="258"/>
      <c r="AQ397" s="258"/>
      <c r="AR397"/>
      <c r="AS397"/>
      <c r="AT397"/>
      <c r="AU397"/>
      <c r="AV397"/>
      <c r="AW397"/>
    </row>
    <row r="398" spans="17:49" s="41" customFormat="1" ht="15">
      <c r="Q398" s="40"/>
      <c r="R398" s="40"/>
      <c r="S398" s="40"/>
      <c r="T398" s="40"/>
      <c r="U398" s="40"/>
      <c r="W398" s="40"/>
      <c r="X398" s="40"/>
      <c r="Y398" s="40"/>
      <c r="Z398" s="40"/>
      <c r="AA398" s="40"/>
      <c r="AB398" s="40"/>
      <c r="AC398" s="258"/>
      <c r="AD398" s="258"/>
      <c r="AE398" s="258"/>
      <c r="AF398" s="258"/>
      <c r="AG398" s="258"/>
      <c r="AH398" s="258"/>
      <c r="AI398" s="258"/>
      <c r="AJ398" s="258"/>
      <c r="AK398" s="258"/>
      <c r="AL398" s="258"/>
      <c r="AM398" s="258"/>
      <c r="AN398" s="258"/>
      <c r="AO398" s="258"/>
      <c r="AP398" s="258"/>
      <c r="AQ398" s="258"/>
      <c r="AR398"/>
      <c r="AS398"/>
      <c r="AT398"/>
      <c r="AU398"/>
      <c r="AV398"/>
      <c r="AW398"/>
    </row>
    <row r="399" spans="17:49" s="41" customFormat="1" ht="15">
      <c r="Q399" s="40"/>
      <c r="R399" s="40"/>
      <c r="S399" s="40"/>
      <c r="T399" s="40"/>
      <c r="U399" s="40"/>
      <c r="W399" s="40"/>
      <c r="X399" s="40"/>
      <c r="Y399" s="40"/>
      <c r="Z399" s="40"/>
      <c r="AA399" s="40"/>
      <c r="AB399" s="40"/>
      <c r="AC399" s="258"/>
      <c r="AD399" s="258"/>
      <c r="AE399" s="258"/>
      <c r="AF399" s="258"/>
      <c r="AG399" s="258"/>
      <c r="AH399" s="258"/>
      <c r="AI399" s="258"/>
      <c r="AJ399" s="258"/>
      <c r="AK399" s="258"/>
      <c r="AL399" s="258"/>
      <c r="AM399" s="258"/>
      <c r="AN399" s="258"/>
      <c r="AO399" s="258"/>
      <c r="AP399" s="258"/>
      <c r="AQ399" s="258"/>
      <c r="AR399"/>
      <c r="AS399"/>
      <c r="AT399"/>
      <c r="AU399"/>
      <c r="AV399"/>
      <c r="AW399"/>
    </row>
    <row r="400" spans="17:49" s="41" customFormat="1" ht="15">
      <c r="Q400" s="40"/>
      <c r="R400" s="40"/>
      <c r="S400" s="40"/>
      <c r="T400" s="40"/>
      <c r="U400" s="40"/>
      <c r="W400" s="40"/>
      <c r="X400" s="40"/>
      <c r="Y400" s="40"/>
      <c r="Z400" s="40"/>
      <c r="AA400" s="40"/>
      <c r="AB400" s="40"/>
      <c r="AC400" s="258"/>
      <c r="AD400" s="258"/>
      <c r="AE400" s="258"/>
      <c r="AF400" s="258"/>
      <c r="AG400" s="258"/>
      <c r="AH400" s="258"/>
      <c r="AI400" s="258"/>
      <c r="AJ400" s="258"/>
      <c r="AK400" s="258"/>
      <c r="AL400" s="258"/>
      <c r="AM400" s="258"/>
      <c r="AN400" s="258"/>
      <c r="AO400" s="258"/>
      <c r="AP400" s="258"/>
      <c r="AQ400" s="258"/>
      <c r="AR400"/>
      <c r="AS400"/>
      <c r="AT400"/>
      <c r="AU400"/>
      <c r="AV400"/>
      <c r="AW400"/>
    </row>
    <row r="401" spans="17:49" s="41" customFormat="1" ht="15">
      <c r="Q401" s="40"/>
      <c r="R401" s="40"/>
      <c r="S401" s="40"/>
      <c r="T401" s="40"/>
      <c r="U401" s="40"/>
      <c r="W401" s="40"/>
      <c r="X401" s="40"/>
      <c r="Y401" s="40"/>
      <c r="Z401" s="40"/>
      <c r="AA401" s="40"/>
      <c r="AB401" s="40"/>
      <c r="AC401" s="258"/>
      <c r="AD401" s="258"/>
      <c r="AE401" s="258"/>
      <c r="AF401" s="258"/>
      <c r="AG401" s="258"/>
      <c r="AH401" s="258"/>
      <c r="AI401" s="258"/>
      <c r="AJ401" s="258"/>
      <c r="AK401" s="258"/>
      <c r="AL401" s="258"/>
      <c r="AM401" s="258"/>
      <c r="AN401" s="258"/>
      <c r="AO401" s="258"/>
      <c r="AP401" s="258"/>
      <c r="AQ401" s="258"/>
      <c r="AR401"/>
      <c r="AS401"/>
      <c r="AT401"/>
      <c r="AU401"/>
      <c r="AV401"/>
      <c r="AW401"/>
    </row>
    <row r="402" spans="17:49" s="41" customFormat="1" ht="15">
      <c r="Q402" s="40"/>
      <c r="R402" s="40"/>
      <c r="S402" s="40"/>
      <c r="T402" s="40"/>
      <c r="U402" s="40"/>
      <c r="W402" s="40"/>
      <c r="X402" s="40"/>
      <c r="Y402" s="40"/>
      <c r="Z402" s="40"/>
      <c r="AA402" s="40"/>
      <c r="AB402" s="40"/>
      <c r="AC402" s="258"/>
      <c r="AD402" s="258"/>
      <c r="AE402" s="258"/>
      <c r="AF402" s="258"/>
      <c r="AG402" s="258"/>
      <c r="AH402" s="258"/>
      <c r="AI402" s="258"/>
      <c r="AJ402" s="258"/>
      <c r="AK402" s="258"/>
      <c r="AL402" s="258"/>
      <c r="AM402" s="258"/>
      <c r="AN402" s="258"/>
      <c r="AO402" s="258"/>
      <c r="AP402" s="258"/>
      <c r="AQ402" s="258"/>
      <c r="AR402"/>
      <c r="AS402"/>
      <c r="AT402"/>
      <c r="AU402"/>
      <c r="AV402"/>
      <c r="AW402"/>
    </row>
    <row r="403" spans="17:49" s="41" customFormat="1" ht="15">
      <c r="Q403" s="40"/>
      <c r="R403" s="40"/>
      <c r="S403" s="40"/>
      <c r="T403" s="40"/>
      <c r="U403" s="40"/>
      <c r="W403" s="40"/>
      <c r="X403" s="40"/>
      <c r="Y403" s="40"/>
      <c r="Z403" s="40"/>
      <c r="AA403" s="40"/>
      <c r="AB403" s="40"/>
      <c r="AC403" s="258"/>
      <c r="AD403" s="258"/>
      <c r="AE403" s="258"/>
      <c r="AF403" s="258"/>
      <c r="AG403" s="258"/>
      <c r="AH403" s="258"/>
      <c r="AI403" s="258"/>
      <c r="AJ403" s="258"/>
      <c r="AK403" s="258"/>
      <c r="AL403" s="258"/>
      <c r="AM403" s="258"/>
      <c r="AN403" s="258"/>
      <c r="AO403" s="258"/>
      <c r="AP403" s="258"/>
      <c r="AQ403" s="258"/>
      <c r="AR403"/>
      <c r="AS403"/>
      <c r="AT403"/>
      <c r="AU403"/>
      <c r="AV403"/>
      <c r="AW403"/>
    </row>
    <row r="404" spans="17:49" s="41" customFormat="1" ht="15">
      <c r="Q404" s="40"/>
      <c r="R404" s="40"/>
      <c r="S404" s="40"/>
      <c r="T404" s="40"/>
      <c r="U404" s="40"/>
      <c r="W404" s="40"/>
      <c r="X404" s="40"/>
      <c r="Y404" s="40"/>
      <c r="Z404" s="40"/>
      <c r="AA404" s="40"/>
      <c r="AB404" s="40"/>
      <c r="AC404" s="258"/>
      <c r="AD404" s="258"/>
      <c r="AE404" s="258"/>
      <c r="AF404" s="258"/>
      <c r="AG404" s="258"/>
      <c r="AH404" s="258"/>
      <c r="AI404" s="258"/>
      <c r="AJ404" s="258"/>
      <c r="AK404" s="258"/>
      <c r="AL404" s="258"/>
      <c r="AM404" s="258"/>
      <c r="AN404" s="258"/>
      <c r="AO404" s="258"/>
      <c r="AP404" s="258"/>
      <c r="AQ404" s="258"/>
      <c r="AR404"/>
      <c r="AS404"/>
      <c r="AT404"/>
      <c r="AU404"/>
      <c r="AV404"/>
      <c r="AW404"/>
    </row>
    <row r="405" spans="17:49" s="41" customFormat="1" ht="15">
      <c r="Q405" s="40"/>
      <c r="R405" s="40"/>
      <c r="S405" s="40"/>
      <c r="T405" s="40"/>
      <c r="U405" s="40"/>
      <c r="W405" s="40"/>
      <c r="X405" s="40"/>
      <c r="Y405" s="40"/>
      <c r="Z405" s="40"/>
      <c r="AA405" s="40"/>
      <c r="AB405" s="40"/>
      <c r="AC405" s="258"/>
      <c r="AD405" s="258"/>
      <c r="AE405" s="258"/>
      <c r="AF405" s="258"/>
      <c r="AG405" s="258"/>
      <c r="AH405" s="258"/>
      <c r="AI405" s="258"/>
      <c r="AJ405" s="258"/>
      <c r="AK405" s="258"/>
      <c r="AL405" s="258"/>
      <c r="AM405" s="258"/>
      <c r="AN405" s="258"/>
      <c r="AO405" s="258"/>
      <c r="AP405" s="258"/>
      <c r="AQ405" s="258"/>
      <c r="AR405"/>
      <c r="AS405"/>
      <c r="AT405"/>
      <c r="AU405"/>
      <c r="AV405"/>
      <c r="AW405"/>
    </row>
    <row r="406" spans="17:49" s="41" customFormat="1" ht="15">
      <c r="Q406" s="40"/>
      <c r="R406" s="40"/>
      <c r="S406" s="40"/>
      <c r="T406" s="40"/>
      <c r="U406" s="40"/>
      <c r="W406" s="40"/>
      <c r="X406" s="40"/>
      <c r="Y406" s="40"/>
      <c r="Z406" s="40"/>
      <c r="AA406" s="40"/>
      <c r="AB406" s="40"/>
      <c r="AC406" s="258"/>
      <c r="AD406" s="258"/>
      <c r="AE406" s="258"/>
      <c r="AF406" s="258"/>
      <c r="AG406" s="258"/>
      <c r="AH406" s="258"/>
      <c r="AI406" s="258"/>
      <c r="AJ406" s="258"/>
      <c r="AK406" s="258"/>
      <c r="AL406" s="258"/>
      <c r="AM406" s="258"/>
      <c r="AN406" s="258"/>
      <c r="AO406" s="258"/>
      <c r="AP406" s="258"/>
      <c r="AQ406" s="258"/>
      <c r="AR406"/>
      <c r="AS406"/>
      <c r="AT406"/>
      <c r="AU406"/>
      <c r="AV406"/>
      <c r="AW406"/>
    </row>
    <row r="407" spans="17:49" s="41" customFormat="1" ht="15">
      <c r="Q407" s="40"/>
      <c r="R407" s="40"/>
      <c r="S407" s="40"/>
      <c r="T407" s="40"/>
      <c r="U407" s="40"/>
      <c r="W407" s="40"/>
      <c r="X407" s="40"/>
      <c r="Y407" s="40"/>
      <c r="Z407" s="40"/>
      <c r="AA407" s="40"/>
      <c r="AB407" s="40"/>
      <c r="AC407" s="258"/>
      <c r="AD407" s="258"/>
      <c r="AE407" s="258"/>
      <c r="AF407" s="258"/>
      <c r="AG407" s="258"/>
      <c r="AH407" s="258"/>
      <c r="AI407" s="258"/>
      <c r="AJ407" s="258"/>
      <c r="AK407" s="258"/>
      <c r="AL407" s="258"/>
      <c r="AM407" s="258"/>
      <c r="AN407" s="258"/>
      <c r="AO407" s="258"/>
      <c r="AP407" s="258"/>
      <c r="AQ407" s="258"/>
      <c r="AR407"/>
      <c r="AS407"/>
      <c r="AT407"/>
      <c r="AU407"/>
      <c r="AV407"/>
      <c r="AW407"/>
    </row>
    <row r="408" spans="17:49" s="41" customFormat="1" ht="15">
      <c r="Q408" s="40"/>
      <c r="R408" s="40"/>
      <c r="S408" s="40"/>
      <c r="T408" s="40"/>
      <c r="U408" s="40"/>
      <c r="W408" s="40"/>
      <c r="X408" s="40"/>
      <c r="Y408" s="40"/>
      <c r="Z408" s="40"/>
      <c r="AA408" s="40"/>
      <c r="AB408" s="40"/>
      <c r="AC408" s="258"/>
      <c r="AD408" s="258"/>
      <c r="AE408" s="258"/>
      <c r="AF408" s="258"/>
      <c r="AG408" s="258"/>
      <c r="AH408" s="258"/>
      <c r="AI408" s="258"/>
      <c r="AJ408" s="258"/>
      <c r="AK408" s="258"/>
      <c r="AL408" s="258"/>
      <c r="AM408" s="258"/>
      <c r="AN408" s="258"/>
      <c r="AO408" s="258"/>
      <c r="AP408" s="258"/>
      <c r="AQ408" s="258"/>
      <c r="AR408"/>
      <c r="AS408"/>
      <c r="AT408"/>
      <c r="AU408"/>
      <c r="AV408"/>
      <c r="AW408"/>
    </row>
    <row r="409" spans="17:49" s="41" customFormat="1" ht="15">
      <c r="Q409" s="40"/>
      <c r="R409" s="40"/>
      <c r="S409" s="40"/>
      <c r="T409" s="40"/>
      <c r="U409" s="40"/>
      <c r="W409" s="40"/>
      <c r="X409" s="40"/>
      <c r="Y409" s="40"/>
      <c r="Z409" s="40"/>
      <c r="AA409" s="40"/>
      <c r="AB409" s="40"/>
      <c r="AC409" s="258"/>
      <c r="AD409" s="258"/>
      <c r="AE409" s="258"/>
      <c r="AF409" s="258"/>
      <c r="AG409" s="258"/>
      <c r="AH409" s="258"/>
      <c r="AI409" s="258"/>
      <c r="AJ409" s="258"/>
      <c r="AK409" s="258"/>
      <c r="AL409" s="258"/>
      <c r="AM409" s="258"/>
      <c r="AN409" s="258"/>
      <c r="AO409" s="258"/>
      <c r="AP409" s="258"/>
      <c r="AQ409" s="258"/>
      <c r="AR409"/>
      <c r="AS409"/>
      <c r="AT409"/>
      <c r="AU409"/>
      <c r="AV409"/>
      <c r="AW409"/>
    </row>
    <row r="410" spans="17:49" s="41" customFormat="1" ht="15">
      <c r="Q410" s="40"/>
      <c r="R410" s="40"/>
      <c r="S410" s="40"/>
      <c r="T410" s="40"/>
      <c r="U410" s="40"/>
      <c r="W410" s="40"/>
      <c r="X410" s="40"/>
      <c r="Y410" s="40"/>
      <c r="Z410" s="40"/>
      <c r="AA410" s="40"/>
      <c r="AB410" s="40"/>
      <c r="AC410" s="258"/>
      <c r="AD410" s="258"/>
      <c r="AE410" s="258"/>
      <c r="AF410" s="258"/>
      <c r="AG410" s="258"/>
      <c r="AH410" s="258"/>
      <c r="AI410" s="258"/>
      <c r="AJ410" s="258"/>
      <c r="AK410" s="258"/>
      <c r="AL410" s="258"/>
      <c r="AM410" s="258"/>
      <c r="AN410" s="258"/>
      <c r="AO410" s="258"/>
      <c r="AP410" s="258"/>
      <c r="AQ410" s="258"/>
      <c r="AR410"/>
      <c r="AS410"/>
      <c r="AT410"/>
      <c r="AU410"/>
      <c r="AV410"/>
      <c r="AW410"/>
    </row>
    <row r="411" spans="17:49" s="41" customFormat="1" ht="15">
      <c r="Q411" s="40"/>
      <c r="R411" s="40"/>
      <c r="S411" s="40"/>
      <c r="T411" s="40"/>
      <c r="U411" s="40"/>
      <c r="W411" s="40"/>
      <c r="X411" s="40"/>
      <c r="Y411" s="40"/>
      <c r="Z411" s="40"/>
      <c r="AA411" s="40"/>
      <c r="AB411" s="40"/>
      <c r="AC411" s="258"/>
      <c r="AD411" s="258"/>
      <c r="AE411" s="258"/>
      <c r="AF411" s="258"/>
      <c r="AG411" s="258"/>
      <c r="AH411" s="258"/>
      <c r="AI411" s="258"/>
      <c r="AJ411" s="258"/>
      <c r="AK411" s="258"/>
      <c r="AL411" s="258"/>
      <c r="AM411" s="258"/>
      <c r="AN411" s="258"/>
      <c r="AO411" s="258"/>
      <c r="AP411" s="258"/>
      <c r="AQ411" s="258"/>
      <c r="AR411"/>
      <c r="AS411"/>
      <c r="AT411"/>
      <c r="AU411"/>
      <c r="AV411"/>
      <c r="AW411"/>
    </row>
    <row r="412" spans="17:49" s="41" customFormat="1" ht="15">
      <c r="Q412" s="40"/>
      <c r="R412" s="40"/>
      <c r="S412" s="40"/>
      <c r="T412" s="40"/>
      <c r="U412" s="40"/>
      <c r="W412" s="40"/>
      <c r="X412" s="40"/>
      <c r="Y412" s="40"/>
      <c r="Z412" s="40"/>
      <c r="AA412" s="40"/>
      <c r="AB412" s="40"/>
      <c r="AC412" s="258"/>
      <c r="AD412" s="258"/>
      <c r="AE412" s="258"/>
      <c r="AF412" s="258"/>
      <c r="AG412" s="258"/>
      <c r="AH412" s="258"/>
      <c r="AI412" s="258"/>
      <c r="AJ412" s="258"/>
      <c r="AK412" s="258"/>
      <c r="AL412" s="258"/>
      <c r="AM412" s="258"/>
      <c r="AN412" s="258"/>
      <c r="AO412" s="258"/>
      <c r="AP412" s="258"/>
      <c r="AQ412" s="258"/>
      <c r="AR412"/>
      <c r="AS412"/>
      <c r="AT412"/>
      <c r="AU412"/>
      <c r="AV412"/>
      <c r="AW412"/>
    </row>
    <row r="413" spans="17:49" s="41" customFormat="1" ht="15">
      <c r="Q413" s="40"/>
      <c r="R413" s="40"/>
      <c r="S413" s="40"/>
      <c r="T413" s="40"/>
      <c r="U413" s="40"/>
      <c r="W413" s="40"/>
      <c r="X413" s="40"/>
      <c r="Y413" s="40"/>
      <c r="Z413" s="40"/>
      <c r="AA413" s="40"/>
      <c r="AB413" s="40"/>
      <c r="AC413" s="258"/>
      <c r="AD413" s="258"/>
      <c r="AE413" s="258"/>
      <c r="AF413" s="258"/>
      <c r="AG413" s="258"/>
      <c r="AH413" s="258"/>
      <c r="AI413" s="258"/>
      <c r="AJ413" s="258"/>
      <c r="AK413" s="258"/>
      <c r="AL413" s="258"/>
      <c r="AM413" s="258"/>
      <c r="AN413" s="258"/>
      <c r="AO413" s="258"/>
      <c r="AP413" s="258"/>
      <c r="AQ413" s="258"/>
      <c r="AR413"/>
      <c r="AS413"/>
      <c r="AT413"/>
      <c r="AU413"/>
      <c r="AV413"/>
      <c r="AW413"/>
    </row>
    <row r="414" spans="17:49" s="41" customFormat="1" ht="15">
      <c r="Q414" s="40"/>
      <c r="R414" s="40"/>
      <c r="S414" s="40"/>
      <c r="T414" s="40"/>
      <c r="U414" s="40"/>
      <c r="W414" s="40"/>
      <c r="X414" s="40"/>
      <c r="Y414" s="40"/>
      <c r="Z414" s="40"/>
      <c r="AA414" s="40"/>
      <c r="AB414" s="40"/>
      <c r="AC414" s="258"/>
      <c r="AD414" s="258"/>
      <c r="AE414" s="258"/>
      <c r="AF414" s="258"/>
      <c r="AG414" s="258"/>
      <c r="AH414" s="258"/>
      <c r="AI414" s="258"/>
      <c r="AJ414" s="258"/>
      <c r="AK414" s="258"/>
      <c r="AL414" s="258"/>
      <c r="AM414" s="258"/>
      <c r="AN414" s="258"/>
      <c r="AO414" s="258"/>
      <c r="AP414" s="258"/>
      <c r="AQ414" s="258"/>
      <c r="AR414"/>
      <c r="AS414"/>
      <c r="AT414"/>
      <c r="AU414"/>
      <c r="AV414"/>
      <c r="AW414"/>
    </row>
    <row r="415" spans="17:49" s="41" customFormat="1" ht="15">
      <c r="Q415" s="40"/>
      <c r="R415" s="40"/>
      <c r="S415" s="40"/>
      <c r="T415" s="40"/>
      <c r="U415" s="40"/>
      <c r="W415" s="40"/>
      <c r="X415" s="40"/>
      <c r="Y415" s="40"/>
      <c r="Z415" s="40"/>
      <c r="AA415" s="40"/>
      <c r="AB415" s="40"/>
      <c r="AC415" s="258"/>
      <c r="AD415" s="258"/>
      <c r="AE415" s="258"/>
      <c r="AF415" s="258"/>
      <c r="AG415" s="258"/>
      <c r="AH415" s="258"/>
      <c r="AI415" s="258"/>
      <c r="AJ415" s="258"/>
      <c r="AK415" s="258"/>
      <c r="AL415" s="258"/>
      <c r="AM415" s="258"/>
      <c r="AN415" s="258"/>
      <c r="AO415" s="258"/>
      <c r="AP415" s="258"/>
      <c r="AQ415" s="258"/>
      <c r="AR415"/>
      <c r="AS415"/>
      <c r="AT415"/>
      <c r="AU415"/>
      <c r="AV415"/>
      <c r="AW415"/>
    </row>
    <row r="416" spans="17:49" s="41" customFormat="1" ht="15">
      <c r="Q416" s="40"/>
      <c r="R416" s="40"/>
      <c r="S416" s="40"/>
      <c r="T416" s="40"/>
      <c r="U416" s="40"/>
      <c r="W416" s="40"/>
      <c r="X416" s="40"/>
      <c r="Y416" s="40"/>
      <c r="Z416" s="40"/>
      <c r="AA416" s="40"/>
      <c r="AB416" s="40"/>
      <c r="AC416" s="258"/>
      <c r="AD416" s="258"/>
      <c r="AE416" s="258"/>
      <c r="AF416" s="258"/>
      <c r="AG416" s="258"/>
      <c r="AH416" s="258"/>
      <c r="AI416" s="258"/>
      <c r="AJ416" s="258"/>
      <c r="AK416" s="258"/>
      <c r="AL416" s="258"/>
      <c r="AM416" s="258"/>
      <c r="AN416" s="258"/>
      <c r="AO416" s="258"/>
      <c r="AP416" s="258"/>
      <c r="AQ416" s="258"/>
      <c r="AR416"/>
      <c r="AS416"/>
      <c r="AT416"/>
      <c r="AU416"/>
      <c r="AV416"/>
      <c r="AW416"/>
    </row>
    <row r="417" spans="17:49" s="41" customFormat="1" ht="15">
      <c r="Q417" s="40"/>
      <c r="R417" s="40"/>
      <c r="S417" s="40"/>
      <c r="T417" s="40"/>
      <c r="U417" s="40"/>
      <c r="W417" s="40"/>
      <c r="X417" s="40"/>
      <c r="Y417" s="40"/>
      <c r="Z417" s="40"/>
      <c r="AA417" s="40"/>
      <c r="AB417" s="40"/>
      <c r="AC417" s="258"/>
      <c r="AD417" s="258"/>
      <c r="AE417" s="258"/>
      <c r="AF417" s="258"/>
      <c r="AG417" s="258"/>
      <c r="AH417" s="258"/>
      <c r="AI417" s="258"/>
      <c r="AJ417" s="258"/>
      <c r="AK417" s="258"/>
      <c r="AL417" s="258"/>
      <c r="AM417" s="258"/>
      <c r="AN417" s="258"/>
      <c r="AO417" s="258"/>
      <c r="AP417" s="258"/>
      <c r="AQ417" s="258"/>
      <c r="AR417"/>
      <c r="AS417"/>
      <c r="AT417"/>
      <c r="AU417"/>
      <c r="AV417"/>
      <c r="AW417"/>
    </row>
    <row r="418" spans="17:49" s="41" customFormat="1" ht="15">
      <c r="Q418" s="40"/>
      <c r="R418" s="40"/>
      <c r="S418" s="40"/>
      <c r="T418" s="40"/>
      <c r="U418" s="40"/>
      <c r="W418" s="40"/>
      <c r="X418" s="40"/>
      <c r="Y418" s="40"/>
      <c r="Z418" s="40"/>
      <c r="AA418" s="40"/>
      <c r="AB418" s="40"/>
      <c r="AC418" s="258"/>
      <c r="AD418" s="258"/>
      <c r="AE418" s="258"/>
      <c r="AF418" s="258"/>
      <c r="AG418" s="258"/>
      <c r="AH418" s="258"/>
      <c r="AI418" s="258"/>
      <c r="AJ418" s="258"/>
      <c r="AK418" s="258"/>
      <c r="AL418" s="258"/>
      <c r="AM418" s="258"/>
      <c r="AN418" s="258"/>
      <c r="AO418" s="258"/>
      <c r="AP418" s="258"/>
      <c r="AQ418" s="258"/>
      <c r="AR418"/>
      <c r="AS418"/>
      <c r="AT418"/>
      <c r="AU418"/>
      <c r="AV418"/>
      <c r="AW418"/>
    </row>
    <row r="419" spans="17:49" s="41" customFormat="1" ht="15">
      <c r="Q419" s="40"/>
      <c r="R419" s="40"/>
      <c r="S419" s="40"/>
      <c r="T419" s="40"/>
      <c r="U419" s="40"/>
      <c r="W419" s="40"/>
      <c r="X419" s="40"/>
      <c r="Y419" s="40"/>
      <c r="Z419" s="40"/>
      <c r="AA419" s="40"/>
      <c r="AB419" s="40"/>
      <c r="AC419" s="258"/>
      <c r="AD419" s="258"/>
      <c r="AE419" s="258"/>
      <c r="AF419" s="258"/>
      <c r="AG419" s="258"/>
      <c r="AH419" s="258"/>
      <c r="AI419" s="258"/>
      <c r="AJ419" s="258"/>
      <c r="AK419" s="258"/>
      <c r="AL419" s="258"/>
      <c r="AM419" s="258"/>
      <c r="AN419" s="258"/>
      <c r="AO419" s="258"/>
      <c r="AP419" s="258"/>
      <c r="AQ419" s="258"/>
      <c r="AR419"/>
      <c r="AS419"/>
      <c r="AT419"/>
      <c r="AU419"/>
      <c r="AV419"/>
      <c r="AW419"/>
    </row>
    <row r="420" spans="17:49" s="41" customFormat="1" ht="15">
      <c r="Q420" s="40"/>
      <c r="R420" s="40"/>
      <c r="S420" s="40"/>
      <c r="T420" s="40"/>
      <c r="U420" s="40"/>
      <c r="W420" s="40"/>
      <c r="X420" s="40"/>
      <c r="Y420" s="40"/>
      <c r="Z420" s="40"/>
      <c r="AA420" s="40"/>
      <c r="AB420" s="40"/>
      <c r="AC420" s="258"/>
      <c r="AD420" s="258"/>
      <c r="AE420" s="258"/>
      <c r="AF420" s="258"/>
      <c r="AG420" s="258"/>
      <c r="AH420" s="258"/>
      <c r="AI420" s="258"/>
      <c r="AJ420" s="258"/>
      <c r="AK420" s="258"/>
      <c r="AL420" s="258"/>
      <c r="AM420" s="258"/>
      <c r="AN420" s="258"/>
      <c r="AO420" s="258"/>
      <c r="AP420" s="258"/>
      <c r="AQ420" s="258"/>
      <c r="AR420"/>
      <c r="AS420"/>
      <c r="AT420"/>
      <c r="AU420"/>
      <c r="AV420"/>
      <c r="AW420"/>
    </row>
    <row r="421" spans="17:49" s="41" customFormat="1" ht="15">
      <c r="Q421" s="40"/>
      <c r="R421" s="40"/>
      <c r="S421" s="40"/>
      <c r="T421" s="40"/>
      <c r="U421" s="40"/>
      <c r="W421" s="40"/>
      <c r="X421" s="40"/>
      <c r="Y421" s="40"/>
      <c r="Z421" s="40"/>
      <c r="AA421" s="40"/>
      <c r="AB421" s="40"/>
      <c r="AC421" s="258"/>
      <c r="AD421" s="258"/>
      <c r="AE421" s="258"/>
      <c r="AF421" s="258"/>
      <c r="AG421" s="258"/>
      <c r="AH421" s="258"/>
      <c r="AI421" s="258"/>
      <c r="AJ421" s="258"/>
      <c r="AK421" s="258"/>
      <c r="AL421" s="258"/>
      <c r="AM421" s="258"/>
      <c r="AN421" s="258"/>
      <c r="AO421" s="258"/>
      <c r="AP421" s="258"/>
      <c r="AQ421" s="258"/>
      <c r="AR421"/>
      <c r="AS421"/>
      <c r="AT421"/>
      <c r="AU421"/>
      <c r="AV421"/>
      <c r="AW421"/>
    </row>
    <row r="422" spans="17:49" s="41" customFormat="1" ht="15">
      <c r="Q422" s="40"/>
      <c r="R422" s="40"/>
      <c r="S422" s="40"/>
      <c r="T422" s="40"/>
      <c r="U422" s="40"/>
      <c r="W422" s="40"/>
      <c r="X422" s="40"/>
      <c r="Y422" s="40"/>
      <c r="Z422" s="40"/>
      <c r="AA422" s="40"/>
      <c r="AB422" s="40"/>
      <c r="AC422" s="258"/>
      <c r="AD422" s="258"/>
      <c r="AE422" s="258"/>
      <c r="AF422" s="258"/>
      <c r="AG422" s="258"/>
      <c r="AH422" s="258"/>
      <c r="AI422" s="258"/>
      <c r="AJ422" s="258"/>
      <c r="AK422" s="258"/>
      <c r="AL422" s="258"/>
      <c r="AM422" s="258"/>
      <c r="AN422" s="258"/>
      <c r="AO422" s="258"/>
      <c r="AP422" s="258"/>
      <c r="AQ422" s="258"/>
      <c r="AR422"/>
      <c r="AS422"/>
      <c r="AT422"/>
      <c r="AU422"/>
      <c r="AV422"/>
      <c r="AW422"/>
    </row>
    <row r="423" spans="17:49" s="41" customFormat="1" ht="15">
      <c r="Q423" s="40"/>
      <c r="R423" s="40"/>
      <c r="S423" s="40"/>
      <c r="T423" s="40"/>
      <c r="U423" s="40"/>
      <c r="W423" s="40"/>
      <c r="X423" s="40"/>
      <c r="Y423" s="40"/>
      <c r="Z423" s="40"/>
      <c r="AA423" s="40"/>
      <c r="AB423" s="40"/>
      <c r="AC423" s="258"/>
      <c r="AD423" s="258"/>
      <c r="AE423" s="258"/>
      <c r="AF423" s="258"/>
      <c r="AG423" s="258"/>
      <c r="AH423" s="258"/>
      <c r="AI423" s="258"/>
      <c r="AJ423" s="258"/>
      <c r="AK423" s="258"/>
      <c r="AL423" s="258"/>
      <c r="AM423" s="258"/>
      <c r="AN423" s="258"/>
      <c r="AO423" s="258"/>
      <c r="AP423" s="258"/>
      <c r="AQ423" s="258"/>
      <c r="AR423"/>
      <c r="AS423"/>
      <c r="AT423"/>
      <c r="AU423"/>
      <c r="AV423"/>
      <c r="AW423"/>
    </row>
    <row r="424" spans="17:49" s="41" customFormat="1" ht="15">
      <c r="Q424" s="40"/>
      <c r="R424" s="40"/>
      <c r="S424" s="40"/>
      <c r="T424" s="40"/>
      <c r="U424" s="40"/>
      <c r="W424" s="40"/>
      <c r="X424" s="40"/>
      <c r="Y424" s="40"/>
      <c r="Z424" s="40"/>
      <c r="AA424" s="40"/>
      <c r="AB424" s="40"/>
      <c r="AC424" s="258"/>
      <c r="AD424" s="258"/>
      <c r="AE424" s="258"/>
      <c r="AF424" s="258"/>
      <c r="AG424" s="258"/>
      <c r="AH424" s="258"/>
      <c r="AI424" s="258"/>
      <c r="AJ424" s="258"/>
      <c r="AK424" s="258"/>
      <c r="AL424" s="258"/>
      <c r="AM424" s="258"/>
      <c r="AN424" s="258"/>
      <c r="AO424" s="258"/>
      <c r="AP424" s="258"/>
      <c r="AQ424" s="258"/>
      <c r="AR424"/>
      <c r="AS424"/>
      <c r="AT424"/>
      <c r="AU424"/>
      <c r="AV424"/>
      <c r="AW424"/>
    </row>
  </sheetData>
  <sheetProtection/>
  <autoFilter ref="B9:BD9"/>
  <mergeCells count="12">
    <mergeCell ref="AK8:AP8"/>
    <mergeCell ref="AY8:BD8"/>
    <mergeCell ref="C4:D4"/>
    <mergeCell ref="C5:D5"/>
    <mergeCell ref="C6:D6"/>
    <mergeCell ref="AR8:AW8"/>
    <mergeCell ref="I8:N8"/>
    <mergeCell ref="P8:U8"/>
    <mergeCell ref="W8:AB8"/>
    <mergeCell ref="B8:G8"/>
    <mergeCell ref="B2:AB2"/>
    <mergeCell ref="AD8:AI8"/>
  </mergeCells>
  <conditionalFormatting sqref="AB10:AC10 AJ10 AQ10">
    <cfRule type="colorScale" priority="1" dxfId="0">
      <colorScale>
        <cfvo type="formula" val="&quot;&lt;60%&quot;"/>
        <cfvo type="formula" val="&quot;&gt;=60%&quot;"/>
        <cfvo type="formula" val="&quot;&gt;80%&quot;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B62"/>
  <sheetViews>
    <sheetView showGridLines="0" zoomScalePageLayoutView="0" workbookViewId="0" topLeftCell="A1">
      <selection activeCell="B2" sqref="B2:AB2"/>
    </sheetView>
  </sheetViews>
  <sheetFormatPr defaultColWidth="11.421875" defaultRowHeight="15"/>
  <cols>
    <col min="1" max="1" width="2.8515625" style="0" customWidth="1"/>
    <col min="2" max="2" width="7.8515625" style="0" customWidth="1"/>
    <col min="3" max="3" width="15.00390625" style="0" bestFit="1" customWidth="1"/>
    <col min="6" max="6" width="12.140625" style="29" customWidth="1"/>
    <col min="7" max="7" width="11.421875" style="29" customWidth="1"/>
    <col min="8" max="8" width="2.7109375" style="29" customWidth="1"/>
    <col min="9" max="9" width="7.8515625" style="0" customWidth="1"/>
    <col min="10" max="10" width="17.140625" style="0" bestFit="1" customWidth="1"/>
    <col min="13" max="13" width="12.140625" style="29" customWidth="1"/>
    <col min="14" max="14" width="11.421875" style="29" customWidth="1"/>
    <col min="15" max="15" width="2.421875" style="0" customWidth="1"/>
    <col min="16" max="16" width="7.00390625" style="0" customWidth="1"/>
    <col min="17" max="17" width="14.00390625" style="0" bestFit="1" customWidth="1"/>
    <col min="20" max="20" width="12.00390625" style="29" customWidth="1"/>
    <col min="21" max="21" width="11.421875" style="29" customWidth="1"/>
    <col min="22" max="22" width="2.421875" style="0" customWidth="1"/>
    <col min="23" max="23" width="8.57421875" style="0" customWidth="1"/>
    <col min="24" max="24" width="13.57421875" style="0" bestFit="1" customWidth="1"/>
    <col min="27" max="27" width="13.57421875" style="0" customWidth="1"/>
  </cols>
  <sheetData>
    <row r="1" spans="2:28" ht="28.5" customHeight="1">
      <c r="B1" s="500" t="s">
        <v>130</v>
      </c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</row>
    <row r="2" spans="2:28" ht="15" customHeight="1">
      <c r="B2" s="501" t="s">
        <v>133</v>
      </c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</row>
    <row r="3" ht="7.5" customHeight="1"/>
    <row r="4" spans="2:28" ht="26.25">
      <c r="B4" s="502" t="s">
        <v>135</v>
      </c>
      <c r="C4" s="502"/>
      <c r="D4" s="502"/>
      <c r="E4" s="502"/>
      <c r="F4" s="502"/>
      <c r="G4" s="502"/>
      <c r="H4" s="35"/>
      <c r="I4" s="502" t="s">
        <v>137</v>
      </c>
      <c r="J4" s="502"/>
      <c r="K4" s="502"/>
      <c r="L4" s="502"/>
      <c r="M4" s="502"/>
      <c r="N4" s="502"/>
      <c r="P4" s="502" t="s">
        <v>140</v>
      </c>
      <c r="Q4" s="502"/>
      <c r="R4" s="502"/>
      <c r="S4" s="502"/>
      <c r="T4" s="502"/>
      <c r="U4" s="502"/>
      <c r="W4" s="502" t="s">
        <v>141</v>
      </c>
      <c r="X4" s="502"/>
      <c r="Y4" s="502"/>
      <c r="Z4" s="502"/>
      <c r="AA4" s="502"/>
      <c r="AB4" s="502"/>
    </row>
    <row r="5" spans="2:28" ht="26.25">
      <c r="B5" s="502"/>
      <c r="C5" s="502"/>
      <c r="D5" s="502"/>
      <c r="E5" s="502"/>
      <c r="F5" s="502"/>
      <c r="G5" s="502"/>
      <c r="H5" s="35"/>
      <c r="I5" s="502"/>
      <c r="J5" s="502"/>
      <c r="K5" s="502"/>
      <c r="L5" s="502"/>
      <c r="M5" s="502"/>
      <c r="N5" s="502"/>
      <c r="P5" s="502"/>
      <c r="Q5" s="502"/>
      <c r="R5" s="502"/>
      <c r="S5" s="502"/>
      <c r="T5" s="502"/>
      <c r="U5" s="502"/>
      <c r="W5" s="502"/>
      <c r="X5" s="502"/>
      <c r="Y5" s="502"/>
      <c r="Z5" s="502"/>
      <c r="AA5" s="502"/>
      <c r="AB5" s="502"/>
    </row>
    <row r="6" spans="2:28" ht="15">
      <c r="B6" s="503" t="s">
        <v>136</v>
      </c>
      <c r="C6" s="503"/>
      <c r="D6" s="503"/>
      <c r="E6" s="503"/>
      <c r="F6" s="503"/>
      <c r="G6" s="503"/>
      <c r="H6" s="34"/>
      <c r="I6" s="503" t="s">
        <v>138</v>
      </c>
      <c r="J6" s="503"/>
      <c r="K6" s="503"/>
      <c r="L6" s="503"/>
      <c r="M6" s="503"/>
      <c r="N6" s="503"/>
      <c r="P6" s="503" t="s">
        <v>139</v>
      </c>
      <c r="Q6" s="503"/>
      <c r="R6" s="503"/>
      <c r="S6" s="503"/>
      <c r="T6" s="503"/>
      <c r="U6" s="503"/>
      <c r="W6" s="503" t="s">
        <v>142</v>
      </c>
      <c r="X6" s="503"/>
      <c r="Y6" s="503"/>
      <c r="Z6" s="503"/>
      <c r="AA6" s="503"/>
      <c r="AB6" s="503"/>
    </row>
    <row r="7" spans="2:28" s="41" customFormat="1" ht="7.5" customHeight="1" thickBot="1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P7" s="45"/>
      <c r="Q7" s="45"/>
      <c r="R7" s="45"/>
      <c r="S7" s="45"/>
      <c r="T7" s="45"/>
      <c r="U7" s="45"/>
      <c r="W7" s="45"/>
      <c r="X7" s="45"/>
      <c r="Y7" s="45"/>
      <c r="Z7" s="45"/>
      <c r="AA7" s="45"/>
      <c r="AB7" s="45"/>
    </row>
    <row r="8" spans="2:26" s="41" customFormat="1" ht="15.75" thickBot="1">
      <c r="B8" s="45"/>
      <c r="C8" s="498" t="s">
        <v>162</v>
      </c>
      <c r="D8" s="499"/>
      <c r="E8" s="176">
        <v>49</v>
      </c>
      <c r="F8" s="45"/>
      <c r="G8" s="45"/>
      <c r="H8" s="45"/>
      <c r="I8" s="45"/>
      <c r="J8" s="498" t="s">
        <v>162</v>
      </c>
      <c r="K8" s="499"/>
      <c r="L8" s="176">
        <v>27</v>
      </c>
      <c r="N8" s="45"/>
      <c r="O8" s="45"/>
      <c r="P8" s="45"/>
      <c r="Q8" s="498" t="s">
        <v>162</v>
      </c>
      <c r="R8" s="499"/>
      <c r="S8" s="176">
        <v>6</v>
      </c>
      <c r="U8" s="45"/>
      <c r="V8" s="45"/>
      <c r="W8" s="45"/>
      <c r="X8" s="498" t="s">
        <v>162</v>
      </c>
      <c r="Y8" s="499"/>
      <c r="Z8" s="176">
        <v>1</v>
      </c>
    </row>
    <row r="9" spans="2:26" s="41" customFormat="1" ht="15.75" thickBot="1">
      <c r="B9" s="45"/>
      <c r="C9" s="492" t="s">
        <v>159</v>
      </c>
      <c r="D9" s="493"/>
      <c r="E9" s="174">
        <v>0</v>
      </c>
      <c r="F9" s="45"/>
      <c r="G9" s="45"/>
      <c r="H9" s="45"/>
      <c r="I9" s="45"/>
      <c r="J9" s="492" t="s">
        <v>159</v>
      </c>
      <c r="K9" s="493"/>
      <c r="L9" s="174">
        <v>3</v>
      </c>
      <c r="N9" s="45"/>
      <c r="O9" s="45"/>
      <c r="P9" s="45"/>
      <c r="Q9" s="492" t="s">
        <v>159</v>
      </c>
      <c r="R9" s="493"/>
      <c r="S9" s="174">
        <v>3</v>
      </c>
      <c r="U9" s="45"/>
      <c r="V9" s="45"/>
      <c r="W9" s="45"/>
      <c r="X9" s="492" t="s">
        <v>159</v>
      </c>
      <c r="Y9" s="493"/>
      <c r="Z9" s="174">
        <v>1</v>
      </c>
    </row>
    <row r="10" spans="2:26" s="41" customFormat="1" ht="15.75" thickBot="1">
      <c r="B10" s="45"/>
      <c r="C10" s="496" t="s">
        <v>160</v>
      </c>
      <c r="D10" s="497"/>
      <c r="E10" s="175">
        <v>0</v>
      </c>
      <c r="F10" s="45"/>
      <c r="G10" s="45"/>
      <c r="H10" s="45"/>
      <c r="I10" s="45"/>
      <c r="J10" s="496" t="s">
        <v>160</v>
      </c>
      <c r="K10" s="497"/>
      <c r="L10" s="175">
        <v>0</v>
      </c>
      <c r="N10" s="45"/>
      <c r="O10" s="45"/>
      <c r="P10" s="45"/>
      <c r="Q10" s="496" t="s">
        <v>160</v>
      </c>
      <c r="R10" s="497"/>
      <c r="S10" s="175">
        <v>1</v>
      </c>
      <c r="U10" s="45"/>
      <c r="V10" s="45"/>
      <c r="W10" s="45"/>
      <c r="X10" s="496" t="s">
        <v>160</v>
      </c>
      <c r="Y10" s="497"/>
      <c r="Z10" s="175">
        <v>0</v>
      </c>
    </row>
    <row r="11" spans="2:26" s="41" customFormat="1" ht="15.75" thickBot="1">
      <c r="B11" s="45"/>
      <c r="C11" s="504" t="s">
        <v>163</v>
      </c>
      <c r="D11" s="505"/>
      <c r="E11" s="46">
        <f>SUM(E8:E10)</f>
        <v>49</v>
      </c>
      <c r="F11" s="45"/>
      <c r="G11" s="45"/>
      <c r="H11" s="45"/>
      <c r="I11" s="45"/>
      <c r="J11" s="504" t="s">
        <v>163</v>
      </c>
      <c r="K11" s="505"/>
      <c r="L11" s="46">
        <f>SUM(L8:L10)</f>
        <v>30</v>
      </c>
      <c r="N11" s="45"/>
      <c r="O11" s="45"/>
      <c r="P11" s="45"/>
      <c r="Q11" s="504" t="s">
        <v>163</v>
      </c>
      <c r="R11" s="505"/>
      <c r="S11" s="46">
        <f>SUM(S8:S10)</f>
        <v>10</v>
      </c>
      <c r="U11" s="45"/>
      <c r="V11" s="45"/>
      <c r="W11" s="45"/>
      <c r="X11" s="504" t="s">
        <v>163</v>
      </c>
      <c r="Y11" s="505"/>
      <c r="Z11" s="46">
        <f>SUM(Z8:Z10)</f>
        <v>2</v>
      </c>
    </row>
    <row r="12" spans="2:28" ht="8.25" customHeight="1" thickBot="1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P12" s="34"/>
      <c r="Q12" s="34"/>
      <c r="R12" s="34"/>
      <c r="S12" s="34"/>
      <c r="T12" s="34"/>
      <c r="U12" s="34"/>
      <c r="W12" s="34"/>
      <c r="X12" s="34"/>
      <c r="Y12" s="34"/>
      <c r="Z12" s="34"/>
      <c r="AA12" s="34"/>
      <c r="AB12" s="34"/>
    </row>
    <row r="13" spans="2:28" ht="39" thickBot="1">
      <c r="B13" s="323" t="s">
        <v>132</v>
      </c>
      <c r="C13" s="323" t="s">
        <v>131</v>
      </c>
      <c r="D13" s="323" t="s">
        <v>55</v>
      </c>
      <c r="E13" s="323" t="s">
        <v>75</v>
      </c>
      <c r="F13" s="323" t="s">
        <v>5</v>
      </c>
      <c r="G13" s="323" t="s">
        <v>21</v>
      </c>
      <c r="H13" s="36"/>
      <c r="I13" s="328" t="s">
        <v>132</v>
      </c>
      <c r="J13" s="328" t="s">
        <v>131</v>
      </c>
      <c r="K13" s="328" t="s">
        <v>55</v>
      </c>
      <c r="L13" s="328" t="s">
        <v>75</v>
      </c>
      <c r="M13" s="328" t="s">
        <v>5</v>
      </c>
      <c r="N13" s="328" t="s">
        <v>21</v>
      </c>
      <c r="P13" s="323" t="s">
        <v>132</v>
      </c>
      <c r="Q13" s="323" t="s">
        <v>131</v>
      </c>
      <c r="R13" s="323" t="s">
        <v>55</v>
      </c>
      <c r="S13" s="323" t="s">
        <v>75</v>
      </c>
      <c r="T13" s="323" t="s">
        <v>5</v>
      </c>
      <c r="U13" s="323" t="s">
        <v>21</v>
      </c>
      <c r="W13" s="323" t="s">
        <v>132</v>
      </c>
      <c r="X13" s="323" t="s">
        <v>131</v>
      </c>
      <c r="Y13" s="323" t="s">
        <v>55</v>
      </c>
      <c r="Z13" s="323" t="s">
        <v>75</v>
      </c>
      <c r="AA13" s="323" t="s">
        <v>5</v>
      </c>
      <c r="AB13" s="323" t="s">
        <v>21</v>
      </c>
    </row>
    <row r="14" spans="2:28" ht="15.75" thickBot="1">
      <c r="B14" s="110">
        <v>1</v>
      </c>
      <c r="C14" s="403" t="s">
        <v>112</v>
      </c>
      <c r="D14" s="111">
        <v>400</v>
      </c>
      <c r="E14" s="111">
        <v>1247</v>
      </c>
      <c r="F14" s="112">
        <v>1</v>
      </c>
      <c r="G14" s="113">
        <v>1</v>
      </c>
      <c r="H14" s="33"/>
      <c r="I14" s="110">
        <v>1</v>
      </c>
      <c r="J14" s="403" t="s">
        <v>13</v>
      </c>
      <c r="K14" s="111">
        <v>700</v>
      </c>
      <c r="L14" s="111">
        <v>2129</v>
      </c>
      <c r="M14" s="112">
        <v>1</v>
      </c>
      <c r="N14" s="113">
        <v>1</v>
      </c>
      <c r="P14" s="110">
        <v>1</v>
      </c>
      <c r="Q14" s="403" t="s">
        <v>157</v>
      </c>
      <c r="R14" s="111">
        <v>1500</v>
      </c>
      <c r="S14" s="111">
        <v>3362</v>
      </c>
      <c r="T14" s="112">
        <v>0.9405</v>
      </c>
      <c r="U14" s="113">
        <v>0.9696084260051325</v>
      </c>
      <c r="W14" s="114">
        <v>1</v>
      </c>
      <c r="X14" s="404" t="s">
        <v>25</v>
      </c>
      <c r="Y14" s="115">
        <v>400</v>
      </c>
      <c r="Z14" s="115">
        <v>231</v>
      </c>
      <c r="AA14" s="116">
        <v>0.8664</v>
      </c>
      <c r="AB14" s="117">
        <v>0.8416824561403509</v>
      </c>
    </row>
    <row r="15" spans="2:28" ht="15.75" thickBot="1">
      <c r="B15" s="114">
        <v>1</v>
      </c>
      <c r="C15" s="404" t="s">
        <v>1</v>
      </c>
      <c r="D15" s="115">
        <v>400</v>
      </c>
      <c r="E15" s="115">
        <v>898</v>
      </c>
      <c r="F15" s="116">
        <v>1</v>
      </c>
      <c r="G15" s="117">
        <v>1</v>
      </c>
      <c r="H15" s="33"/>
      <c r="I15" s="114">
        <v>1</v>
      </c>
      <c r="J15" s="404" t="s">
        <v>0</v>
      </c>
      <c r="K15" s="115">
        <v>700</v>
      </c>
      <c r="L15" s="115">
        <v>2108</v>
      </c>
      <c r="M15" s="116">
        <v>1</v>
      </c>
      <c r="N15" s="117">
        <v>1</v>
      </c>
      <c r="P15" s="114">
        <v>2</v>
      </c>
      <c r="Q15" s="404" t="s">
        <v>30</v>
      </c>
      <c r="R15" s="115">
        <v>1500</v>
      </c>
      <c r="S15" s="115">
        <v>4315</v>
      </c>
      <c r="T15" s="116">
        <v>0.9422</v>
      </c>
      <c r="U15" s="117">
        <v>0.9662492537313433</v>
      </c>
      <c r="W15" s="470">
        <v>2</v>
      </c>
      <c r="X15" s="471" t="s">
        <v>86</v>
      </c>
      <c r="Y15" s="472">
        <v>1800</v>
      </c>
      <c r="Z15" s="472">
        <v>245</v>
      </c>
      <c r="AA15" s="473">
        <v>0.8962</v>
      </c>
      <c r="AB15" s="474">
        <v>0.7753222222222222</v>
      </c>
    </row>
    <row r="16" spans="2:21" ht="15">
      <c r="B16" s="114">
        <v>1</v>
      </c>
      <c r="C16" s="404" t="s">
        <v>76</v>
      </c>
      <c r="D16" s="115">
        <v>400</v>
      </c>
      <c r="E16" s="115">
        <v>688</v>
      </c>
      <c r="F16" s="116">
        <v>1</v>
      </c>
      <c r="G16" s="117">
        <v>1</v>
      </c>
      <c r="H16" s="33"/>
      <c r="I16" s="114">
        <v>1</v>
      </c>
      <c r="J16" s="404" t="s">
        <v>26</v>
      </c>
      <c r="K16" s="115">
        <v>700</v>
      </c>
      <c r="L16" s="115">
        <v>1673</v>
      </c>
      <c r="M16" s="116">
        <v>1</v>
      </c>
      <c r="N16" s="117">
        <v>1</v>
      </c>
      <c r="P16" s="114">
        <v>3</v>
      </c>
      <c r="Q16" s="404" t="s">
        <v>11</v>
      </c>
      <c r="R16" s="115">
        <v>1500</v>
      </c>
      <c r="S16" s="115">
        <v>3184</v>
      </c>
      <c r="T16" s="116">
        <v>0.9206</v>
      </c>
      <c r="U16" s="117">
        <v>0.9553895140664961</v>
      </c>
    </row>
    <row r="17" spans="2:21" ht="15">
      <c r="B17" s="114">
        <v>1</v>
      </c>
      <c r="C17" s="404" t="s">
        <v>16</v>
      </c>
      <c r="D17" s="115">
        <v>400</v>
      </c>
      <c r="E17" s="115">
        <v>687</v>
      </c>
      <c r="F17" s="116">
        <v>1</v>
      </c>
      <c r="G17" s="117">
        <v>1</v>
      </c>
      <c r="H17" s="33"/>
      <c r="I17" s="114">
        <v>1</v>
      </c>
      <c r="J17" s="404" t="s">
        <v>37</v>
      </c>
      <c r="K17" s="115">
        <v>700</v>
      </c>
      <c r="L17" s="115">
        <v>1100</v>
      </c>
      <c r="M17" s="116">
        <v>1</v>
      </c>
      <c r="N17" s="117">
        <v>1</v>
      </c>
      <c r="P17" s="114">
        <v>4</v>
      </c>
      <c r="Q17" s="404" t="s">
        <v>31</v>
      </c>
      <c r="R17" s="115">
        <v>1500</v>
      </c>
      <c r="S17" s="115">
        <v>4136</v>
      </c>
      <c r="T17" s="116">
        <v>0.8386</v>
      </c>
      <c r="U17" s="117">
        <v>0.9049247696277184</v>
      </c>
    </row>
    <row r="18" spans="2:21" ht="15">
      <c r="B18" s="114">
        <v>1</v>
      </c>
      <c r="C18" s="404" t="s">
        <v>118</v>
      </c>
      <c r="D18" s="115">
        <v>400</v>
      </c>
      <c r="E18" s="115">
        <v>674</v>
      </c>
      <c r="F18" s="116">
        <v>1</v>
      </c>
      <c r="G18" s="117">
        <v>1</v>
      </c>
      <c r="H18" s="33"/>
      <c r="I18" s="114">
        <v>2</v>
      </c>
      <c r="J18" s="404" t="s">
        <v>189</v>
      </c>
      <c r="K18" s="115">
        <v>700</v>
      </c>
      <c r="L18" s="115">
        <v>1178</v>
      </c>
      <c r="M18" s="116">
        <v>0.9993</v>
      </c>
      <c r="N18" s="117">
        <v>0.9996499999999999</v>
      </c>
      <c r="P18" s="114">
        <v>5</v>
      </c>
      <c r="Q18" s="404" t="s">
        <v>197</v>
      </c>
      <c r="R18" s="115">
        <v>1500</v>
      </c>
      <c r="S18" s="115">
        <v>2070</v>
      </c>
      <c r="T18" s="116">
        <v>0.7651</v>
      </c>
      <c r="U18" s="117">
        <v>0.8654343106180665</v>
      </c>
    </row>
    <row r="19" spans="2:21" ht="15.75" thickBot="1">
      <c r="B19" s="114">
        <v>1</v>
      </c>
      <c r="C19" s="404" t="s">
        <v>51</v>
      </c>
      <c r="D19" s="115">
        <v>400</v>
      </c>
      <c r="E19" s="115">
        <v>622</v>
      </c>
      <c r="F19" s="116">
        <v>1</v>
      </c>
      <c r="G19" s="117">
        <v>1</v>
      </c>
      <c r="H19" s="33"/>
      <c r="I19" s="114">
        <v>3</v>
      </c>
      <c r="J19" s="404" t="s">
        <v>77</v>
      </c>
      <c r="K19" s="115">
        <v>700</v>
      </c>
      <c r="L19" s="115">
        <v>2474</v>
      </c>
      <c r="M19" s="116">
        <v>0.9992</v>
      </c>
      <c r="N19" s="117">
        <v>0.9996</v>
      </c>
      <c r="P19" s="118">
        <v>6</v>
      </c>
      <c r="Q19" s="405" t="s">
        <v>35</v>
      </c>
      <c r="R19" s="119">
        <v>1500</v>
      </c>
      <c r="S19" s="119">
        <v>1721</v>
      </c>
      <c r="T19" s="120">
        <v>0.7388</v>
      </c>
      <c r="U19" s="121">
        <v>0.8549932203389831</v>
      </c>
    </row>
    <row r="20" spans="2:21" ht="15">
      <c r="B20" s="114">
        <v>1</v>
      </c>
      <c r="C20" s="404" t="s">
        <v>24</v>
      </c>
      <c r="D20" s="115">
        <v>400</v>
      </c>
      <c r="E20" s="115">
        <v>609</v>
      </c>
      <c r="F20" s="116">
        <v>1</v>
      </c>
      <c r="G20" s="117">
        <v>1</v>
      </c>
      <c r="H20" s="33"/>
      <c r="I20" s="114">
        <v>4</v>
      </c>
      <c r="J20" s="404" t="s">
        <v>78</v>
      </c>
      <c r="K20" s="115">
        <v>700</v>
      </c>
      <c r="L20" s="115">
        <v>1494</v>
      </c>
      <c r="M20" s="116">
        <v>0.9992</v>
      </c>
      <c r="N20" s="117">
        <v>0.9996</v>
      </c>
      <c r="P20" s="122">
        <v>7</v>
      </c>
      <c r="Q20" s="406" t="s">
        <v>32</v>
      </c>
      <c r="R20" s="123">
        <v>1500</v>
      </c>
      <c r="S20" s="123">
        <v>2553</v>
      </c>
      <c r="T20" s="124">
        <v>0.6587</v>
      </c>
      <c r="U20" s="125">
        <v>0.7950349315068492</v>
      </c>
    </row>
    <row r="21" spans="2:21" ht="15">
      <c r="B21" s="114">
        <v>1</v>
      </c>
      <c r="C21" s="404" t="s">
        <v>50</v>
      </c>
      <c r="D21" s="115">
        <v>400</v>
      </c>
      <c r="E21" s="115">
        <v>578</v>
      </c>
      <c r="F21" s="116">
        <v>1</v>
      </c>
      <c r="G21" s="117">
        <v>1</v>
      </c>
      <c r="H21" s="33"/>
      <c r="I21" s="114">
        <v>5</v>
      </c>
      <c r="J21" s="404" t="s">
        <v>39</v>
      </c>
      <c r="K21" s="115">
        <v>700</v>
      </c>
      <c r="L21" s="115">
        <v>1535</v>
      </c>
      <c r="M21" s="116">
        <v>0.9969</v>
      </c>
      <c r="N21" s="117">
        <v>0.9984500000000001</v>
      </c>
      <c r="P21" s="126">
        <v>8</v>
      </c>
      <c r="Q21" s="407" t="s">
        <v>19</v>
      </c>
      <c r="R21" s="127">
        <v>1500</v>
      </c>
      <c r="S21" s="127">
        <v>1043</v>
      </c>
      <c r="T21" s="128">
        <v>0.7349</v>
      </c>
      <c r="U21" s="129">
        <v>0.7858715053763441</v>
      </c>
    </row>
    <row r="22" spans="2:21" ht="15.75" thickBot="1">
      <c r="B22" s="114">
        <v>1</v>
      </c>
      <c r="C22" s="404" t="s">
        <v>120</v>
      </c>
      <c r="D22" s="115">
        <v>400</v>
      </c>
      <c r="E22" s="115">
        <v>521</v>
      </c>
      <c r="F22" s="116">
        <v>1</v>
      </c>
      <c r="G22" s="117">
        <v>1</v>
      </c>
      <c r="H22" s="33"/>
      <c r="I22" s="114">
        <v>6</v>
      </c>
      <c r="J22" s="404" t="s">
        <v>14</v>
      </c>
      <c r="K22" s="115">
        <v>700</v>
      </c>
      <c r="L22" s="115">
        <v>1782</v>
      </c>
      <c r="M22" s="116">
        <v>0.9862</v>
      </c>
      <c r="N22" s="117">
        <v>0.9931</v>
      </c>
      <c r="P22" s="130">
        <v>9</v>
      </c>
      <c r="Q22" s="408" t="s">
        <v>85</v>
      </c>
      <c r="R22" s="131">
        <v>1500</v>
      </c>
      <c r="S22" s="131">
        <v>3058</v>
      </c>
      <c r="T22" s="132">
        <v>0.5167</v>
      </c>
      <c r="U22" s="133">
        <v>0.6913242388758782</v>
      </c>
    </row>
    <row r="23" spans="2:21" ht="15.75" thickBot="1">
      <c r="B23" s="114">
        <v>1</v>
      </c>
      <c r="C23" s="404" t="s">
        <v>48</v>
      </c>
      <c r="D23" s="115">
        <v>400</v>
      </c>
      <c r="E23" s="115">
        <v>434</v>
      </c>
      <c r="F23" s="116">
        <v>1</v>
      </c>
      <c r="G23" s="117">
        <v>1</v>
      </c>
      <c r="H23" s="33"/>
      <c r="I23" s="114">
        <v>7</v>
      </c>
      <c r="J23" s="404" t="s">
        <v>6</v>
      </c>
      <c r="K23" s="115">
        <v>700</v>
      </c>
      <c r="L23" s="115">
        <v>2513</v>
      </c>
      <c r="M23" s="116">
        <v>0.9824</v>
      </c>
      <c r="N23" s="117">
        <v>0.9912000000000001</v>
      </c>
      <c r="P23" s="262">
        <v>10</v>
      </c>
      <c r="Q23" s="412" t="s">
        <v>129</v>
      </c>
      <c r="R23" s="413">
        <v>1500</v>
      </c>
      <c r="S23" s="413">
        <v>565</v>
      </c>
      <c r="T23" s="414">
        <v>0.164</v>
      </c>
      <c r="U23" s="415">
        <v>0.22500250626566415</v>
      </c>
    </row>
    <row r="24" spans="2:14" ht="15">
      <c r="B24" s="114">
        <v>2</v>
      </c>
      <c r="C24" s="404" t="s">
        <v>81</v>
      </c>
      <c r="D24" s="115">
        <v>400</v>
      </c>
      <c r="E24" s="115">
        <v>867</v>
      </c>
      <c r="F24" s="116">
        <v>0.9989</v>
      </c>
      <c r="G24" s="117">
        <v>0.99945</v>
      </c>
      <c r="H24" s="33"/>
      <c r="I24" s="114">
        <v>8</v>
      </c>
      <c r="J24" s="404" t="s">
        <v>18</v>
      </c>
      <c r="K24" s="115">
        <v>700</v>
      </c>
      <c r="L24" s="115">
        <v>1392</v>
      </c>
      <c r="M24" s="116">
        <v>0.9764</v>
      </c>
      <c r="N24" s="117">
        <v>0.9861310344827586</v>
      </c>
    </row>
    <row r="25" spans="2:14" ht="15">
      <c r="B25" s="114">
        <v>3</v>
      </c>
      <c r="C25" s="404" t="s">
        <v>188</v>
      </c>
      <c r="D25" s="115">
        <v>400</v>
      </c>
      <c r="E25" s="115">
        <v>796</v>
      </c>
      <c r="F25" s="116">
        <v>0.9987</v>
      </c>
      <c r="G25" s="117">
        <v>0.99935</v>
      </c>
      <c r="H25" s="33"/>
      <c r="I25" s="114">
        <v>9</v>
      </c>
      <c r="J25" s="404" t="s">
        <v>53</v>
      </c>
      <c r="K25" s="115">
        <v>700</v>
      </c>
      <c r="L25" s="115">
        <v>1103</v>
      </c>
      <c r="M25" s="116">
        <v>0.9702</v>
      </c>
      <c r="N25" s="117">
        <v>0.9851</v>
      </c>
    </row>
    <row r="26" spans="2:14" ht="15">
      <c r="B26" s="114">
        <v>4</v>
      </c>
      <c r="C26" s="404" t="s">
        <v>17</v>
      </c>
      <c r="D26" s="115">
        <v>400</v>
      </c>
      <c r="E26" s="115">
        <v>520</v>
      </c>
      <c r="F26" s="116">
        <v>0.9983</v>
      </c>
      <c r="G26" s="117">
        <v>0.99915</v>
      </c>
      <c r="H26" s="33"/>
      <c r="I26" s="114">
        <v>10</v>
      </c>
      <c r="J26" s="404" t="s">
        <v>43</v>
      </c>
      <c r="K26" s="115">
        <v>700</v>
      </c>
      <c r="L26" s="115">
        <v>1583</v>
      </c>
      <c r="M26" s="116">
        <v>0.9613</v>
      </c>
      <c r="N26" s="117">
        <v>0.98065</v>
      </c>
    </row>
    <row r="27" spans="2:14" ht="15">
      <c r="B27" s="114">
        <v>5</v>
      </c>
      <c r="C27" s="404" t="s">
        <v>54</v>
      </c>
      <c r="D27" s="115">
        <v>400</v>
      </c>
      <c r="E27" s="115">
        <v>635</v>
      </c>
      <c r="F27" s="116">
        <v>1</v>
      </c>
      <c r="G27" s="117">
        <v>0.9991452991452991</v>
      </c>
      <c r="H27" s="33"/>
      <c r="I27" s="114">
        <v>11</v>
      </c>
      <c r="J27" s="404" t="s">
        <v>29</v>
      </c>
      <c r="K27" s="115">
        <v>700</v>
      </c>
      <c r="L27" s="115">
        <v>1140</v>
      </c>
      <c r="M27" s="116">
        <v>0.9508</v>
      </c>
      <c r="N27" s="117">
        <v>0.9635918819188192</v>
      </c>
    </row>
    <row r="28" spans="2:14" ht="15">
      <c r="B28" s="114">
        <v>6</v>
      </c>
      <c r="C28" s="404" t="s">
        <v>113</v>
      </c>
      <c r="D28" s="115">
        <v>400</v>
      </c>
      <c r="E28" s="115">
        <v>589</v>
      </c>
      <c r="F28" s="116">
        <v>0.9981</v>
      </c>
      <c r="G28" s="117">
        <v>0.99905</v>
      </c>
      <c r="H28" s="33"/>
      <c r="I28" s="114">
        <v>12</v>
      </c>
      <c r="J28" s="404" t="s">
        <v>8</v>
      </c>
      <c r="K28" s="115">
        <v>700</v>
      </c>
      <c r="L28" s="115">
        <v>1167</v>
      </c>
      <c r="M28" s="116">
        <v>0.9162</v>
      </c>
      <c r="N28" s="117">
        <v>0.9560118329466357</v>
      </c>
    </row>
    <row r="29" spans="2:14" ht="15">
      <c r="B29" s="114">
        <v>7</v>
      </c>
      <c r="C29" s="404" t="s">
        <v>47</v>
      </c>
      <c r="D29" s="115">
        <v>400</v>
      </c>
      <c r="E29" s="115">
        <v>548</v>
      </c>
      <c r="F29" s="116">
        <v>0.9966</v>
      </c>
      <c r="G29" s="117">
        <v>0.9983</v>
      </c>
      <c r="H29" s="33"/>
      <c r="I29" s="114">
        <v>13</v>
      </c>
      <c r="J29" s="404" t="s">
        <v>80</v>
      </c>
      <c r="K29" s="115">
        <v>700</v>
      </c>
      <c r="L29" s="115">
        <v>2541</v>
      </c>
      <c r="M29" s="116">
        <v>0.9317</v>
      </c>
      <c r="N29" s="117">
        <v>0.9549754315304948</v>
      </c>
    </row>
    <row r="30" spans="2:14" ht="15">
      <c r="B30" s="114">
        <v>8</v>
      </c>
      <c r="C30" s="404" t="s">
        <v>191</v>
      </c>
      <c r="D30" s="115">
        <v>400</v>
      </c>
      <c r="E30" s="115">
        <v>527</v>
      </c>
      <c r="F30" s="116">
        <v>0.9962</v>
      </c>
      <c r="G30" s="117">
        <v>0.9981</v>
      </c>
      <c r="H30" s="33"/>
      <c r="I30" s="114">
        <v>14</v>
      </c>
      <c r="J30" s="404" t="s">
        <v>9</v>
      </c>
      <c r="K30" s="115">
        <v>700</v>
      </c>
      <c r="L30" s="115">
        <v>1311</v>
      </c>
      <c r="M30" s="116">
        <v>0.9059</v>
      </c>
      <c r="N30" s="117">
        <v>0.9462441176470588</v>
      </c>
    </row>
    <row r="31" spans="2:14" ht="15">
      <c r="B31" s="114">
        <v>9</v>
      </c>
      <c r="C31" s="404" t="s">
        <v>116</v>
      </c>
      <c r="D31" s="115">
        <v>400</v>
      </c>
      <c r="E31" s="115">
        <v>627</v>
      </c>
      <c r="F31" s="116">
        <v>0.9944</v>
      </c>
      <c r="G31" s="117">
        <v>0.9972</v>
      </c>
      <c r="H31" s="33"/>
      <c r="I31" s="114">
        <v>15</v>
      </c>
      <c r="J31" s="404" t="s">
        <v>15</v>
      </c>
      <c r="K31" s="115">
        <v>700</v>
      </c>
      <c r="L31" s="115">
        <v>3373</v>
      </c>
      <c r="M31" s="116">
        <v>0.8988</v>
      </c>
      <c r="N31" s="117">
        <v>0.9433876670092498</v>
      </c>
    </row>
    <row r="32" spans="2:14" ht="15">
      <c r="B32" s="114">
        <v>10</v>
      </c>
      <c r="C32" s="404" t="s">
        <v>115</v>
      </c>
      <c r="D32" s="115">
        <v>400</v>
      </c>
      <c r="E32" s="115">
        <v>494</v>
      </c>
      <c r="F32" s="116">
        <v>0.9941</v>
      </c>
      <c r="G32" s="117">
        <v>0.99705</v>
      </c>
      <c r="H32" s="33"/>
      <c r="I32" s="114">
        <v>16</v>
      </c>
      <c r="J32" s="404" t="s">
        <v>128</v>
      </c>
      <c r="K32" s="115">
        <v>700</v>
      </c>
      <c r="L32" s="115">
        <v>2132</v>
      </c>
      <c r="M32" s="116">
        <v>0.8956</v>
      </c>
      <c r="N32" s="117">
        <v>0.9423848375451263</v>
      </c>
    </row>
    <row r="33" spans="2:14" ht="15">
      <c r="B33" s="114">
        <v>11</v>
      </c>
      <c r="C33" s="404" t="s">
        <v>36</v>
      </c>
      <c r="D33" s="115">
        <v>400</v>
      </c>
      <c r="E33" s="115">
        <v>728</v>
      </c>
      <c r="F33" s="116">
        <v>0.994</v>
      </c>
      <c r="G33" s="117">
        <v>0.997</v>
      </c>
      <c r="H33" s="33"/>
      <c r="I33" s="114">
        <v>17</v>
      </c>
      <c r="J33" s="404" t="s">
        <v>40</v>
      </c>
      <c r="K33" s="115">
        <v>700</v>
      </c>
      <c r="L33" s="115">
        <v>1699</v>
      </c>
      <c r="M33" s="116">
        <v>0.8748</v>
      </c>
      <c r="N33" s="117">
        <v>0.9334526315789473</v>
      </c>
    </row>
    <row r="34" spans="2:14" ht="15">
      <c r="B34" s="114">
        <v>12</v>
      </c>
      <c r="C34" s="404" t="s">
        <v>33</v>
      </c>
      <c r="D34" s="115">
        <v>400</v>
      </c>
      <c r="E34" s="115">
        <v>665</v>
      </c>
      <c r="F34" s="116">
        <v>0.9903</v>
      </c>
      <c r="G34" s="117">
        <v>0.99515</v>
      </c>
      <c r="H34" s="33"/>
      <c r="I34" s="114">
        <v>18</v>
      </c>
      <c r="J34" s="404" t="s">
        <v>34</v>
      </c>
      <c r="K34" s="115">
        <v>700</v>
      </c>
      <c r="L34" s="115">
        <v>2411</v>
      </c>
      <c r="M34" s="116">
        <v>0.8561</v>
      </c>
      <c r="N34" s="117">
        <v>0.9185584745762712</v>
      </c>
    </row>
    <row r="35" spans="2:14" ht="15">
      <c r="B35" s="114">
        <v>13</v>
      </c>
      <c r="C35" s="404" t="s">
        <v>114</v>
      </c>
      <c r="D35" s="115">
        <v>400</v>
      </c>
      <c r="E35" s="115">
        <v>400</v>
      </c>
      <c r="F35" s="116">
        <v>0.9874</v>
      </c>
      <c r="G35" s="117">
        <v>0.9937</v>
      </c>
      <c r="H35" s="33"/>
      <c r="I35" s="114">
        <v>19</v>
      </c>
      <c r="J35" s="404" t="s">
        <v>56</v>
      </c>
      <c r="K35" s="115">
        <v>700</v>
      </c>
      <c r="L35" s="115">
        <v>1669</v>
      </c>
      <c r="M35" s="116">
        <v>0.8386</v>
      </c>
      <c r="N35" s="117">
        <v>0.9179571172784244</v>
      </c>
    </row>
    <row r="36" spans="2:14" ht="15">
      <c r="B36" s="114">
        <v>14</v>
      </c>
      <c r="C36" s="404" t="s">
        <v>3</v>
      </c>
      <c r="D36" s="115">
        <v>400</v>
      </c>
      <c r="E36" s="115">
        <v>469</v>
      </c>
      <c r="F36" s="116">
        <v>0.9843</v>
      </c>
      <c r="G36" s="117">
        <v>0.99215</v>
      </c>
      <c r="H36" s="33"/>
      <c r="I36" s="114">
        <v>20</v>
      </c>
      <c r="J36" s="404" t="s">
        <v>193</v>
      </c>
      <c r="K36" s="115">
        <v>700</v>
      </c>
      <c r="L36" s="115">
        <v>1979</v>
      </c>
      <c r="M36" s="116">
        <v>0.8036</v>
      </c>
      <c r="N36" s="117">
        <v>0.8904075949367088</v>
      </c>
    </row>
    <row r="37" spans="2:14" ht="15">
      <c r="B37" s="114">
        <v>15</v>
      </c>
      <c r="C37" s="404" t="s">
        <v>125</v>
      </c>
      <c r="D37" s="115">
        <v>400</v>
      </c>
      <c r="E37" s="115">
        <v>570</v>
      </c>
      <c r="F37" s="116">
        <v>0.9905</v>
      </c>
      <c r="G37" s="117">
        <v>0.9918253424657535</v>
      </c>
      <c r="H37" s="33"/>
      <c r="I37" s="114">
        <v>21</v>
      </c>
      <c r="J37" s="404" t="s">
        <v>190</v>
      </c>
      <c r="K37" s="115">
        <v>700</v>
      </c>
      <c r="L37" s="115">
        <v>2071</v>
      </c>
      <c r="M37" s="116">
        <v>0.8135</v>
      </c>
      <c r="N37" s="117">
        <v>0.8786045454545455</v>
      </c>
    </row>
    <row r="38" spans="2:14" ht="15">
      <c r="B38" s="114">
        <v>16</v>
      </c>
      <c r="C38" s="404" t="s">
        <v>52</v>
      </c>
      <c r="D38" s="115">
        <v>400</v>
      </c>
      <c r="E38" s="115">
        <v>508</v>
      </c>
      <c r="F38" s="116">
        <v>0.9819</v>
      </c>
      <c r="G38" s="117">
        <v>0.99095</v>
      </c>
      <c r="H38" s="33"/>
      <c r="I38" s="114">
        <v>22</v>
      </c>
      <c r="J38" s="404" t="s">
        <v>23</v>
      </c>
      <c r="K38" s="115">
        <v>700</v>
      </c>
      <c r="L38" s="115">
        <v>1358</v>
      </c>
      <c r="M38" s="116">
        <v>0.7226</v>
      </c>
      <c r="N38" s="117">
        <v>0.8455622950819672</v>
      </c>
    </row>
    <row r="39" spans="2:14" ht="15">
      <c r="B39" s="114">
        <v>17</v>
      </c>
      <c r="C39" s="404" t="s">
        <v>117</v>
      </c>
      <c r="D39" s="115">
        <v>400</v>
      </c>
      <c r="E39" s="115">
        <v>536</v>
      </c>
      <c r="F39" s="116">
        <v>0.9774</v>
      </c>
      <c r="G39" s="117">
        <v>0.9887</v>
      </c>
      <c r="H39" s="33"/>
      <c r="I39" s="114">
        <v>23</v>
      </c>
      <c r="J39" s="404" t="s">
        <v>2</v>
      </c>
      <c r="K39" s="115">
        <v>700</v>
      </c>
      <c r="L39" s="115">
        <v>1572</v>
      </c>
      <c r="M39" s="116">
        <v>0.7066</v>
      </c>
      <c r="N39" s="117">
        <v>0.8270835153922542</v>
      </c>
    </row>
    <row r="40" spans="2:14" ht="15.75" thickBot="1">
      <c r="B40" s="114">
        <v>18</v>
      </c>
      <c r="C40" s="404" t="s">
        <v>22</v>
      </c>
      <c r="D40" s="115">
        <v>400</v>
      </c>
      <c r="E40" s="115">
        <v>494</v>
      </c>
      <c r="F40" s="116">
        <v>0.9735</v>
      </c>
      <c r="G40" s="117">
        <v>0.98675</v>
      </c>
      <c r="H40" s="33"/>
      <c r="I40" s="114">
        <v>24</v>
      </c>
      <c r="J40" s="404" t="s">
        <v>127</v>
      </c>
      <c r="K40" s="115">
        <v>700</v>
      </c>
      <c r="L40" s="115">
        <v>970</v>
      </c>
      <c r="M40" s="116">
        <v>0.6815</v>
      </c>
      <c r="N40" s="117">
        <v>0.8095541594454072</v>
      </c>
    </row>
    <row r="41" spans="2:14" ht="15">
      <c r="B41" s="114">
        <v>19</v>
      </c>
      <c r="C41" s="404" t="s">
        <v>45</v>
      </c>
      <c r="D41" s="115">
        <v>400</v>
      </c>
      <c r="E41" s="115">
        <v>710</v>
      </c>
      <c r="F41" s="116">
        <v>0.975</v>
      </c>
      <c r="G41" s="117">
        <v>0.9857658959537572</v>
      </c>
      <c r="H41" s="33"/>
      <c r="I41" s="122">
        <v>25</v>
      </c>
      <c r="J41" s="406" t="s">
        <v>41</v>
      </c>
      <c r="K41" s="123">
        <v>700</v>
      </c>
      <c r="L41" s="123">
        <v>1803</v>
      </c>
      <c r="M41" s="124">
        <v>0.627</v>
      </c>
      <c r="N41" s="125">
        <v>0.7868590733590733</v>
      </c>
    </row>
    <row r="42" spans="2:14" ht="15">
      <c r="B42" s="114">
        <v>20</v>
      </c>
      <c r="C42" s="404" t="s">
        <v>7</v>
      </c>
      <c r="D42" s="115">
        <v>400</v>
      </c>
      <c r="E42" s="115">
        <v>578</v>
      </c>
      <c r="F42" s="116">
        <v>0.9689</v>
      </c>
      <c r="G42" s="117">
        <v>0.98445</v>
      </c>
      <c r="H42" s="33"/>
      <c r="I42" s="126">
        <v>26</v>
      </c>
      <c r="J42" s="407" t="s">
        <v>79</v>
      </c>
      <c r="K42" s="127">
        <v>700</v>
      </c>
      <c r="L42" s="127">
        <v>1025</v>
      </c>
      <c r="M42" s="128">
        <v>0.5521</v>
      </c>
      <c r="N42" s="129">
        <v>0.7229798245614035</v>
      </c>
    </row>
    <row r="43" spans="2:14" ht="15.75" thickBot="1">
      <c r="B43" s="114">
        <v>21</v>
      </c>
      <c r="C43" s="404" t="s">
        <v>122</v>
      </c>
      <c r="D43" s="115">
        <v>400</v>
      </c>
      <c r="E43" s="115">
        <v>464</v>
      </c>
      <c r="F43" s="116">
        <v>0.9682</v>
      </c>
      <c r="G43" s="117">
        <v>0.983032384341637</v>
      </c>
      <c r="H43" s="33"/>
      <c r="I43" s="130">
        <v>27</v>
      </c>
      <c r="J43" s="408" t="s">
        <v>20</v>
      </c>
      <c r="K43" s="131">
        <v>700</v>
      </c>
      <c r="L43" s="131">
        <v>4221</v>
      </c>
      <c r="M43" s="132">
        <v>0.535</v>
      </c>
      <c r="N43" s="133">
        <v>0.6925879249706917</v>
      </c>
    </row>
    <row r="44" spans="2:8" ht="15">
      <c r="B44" s="114">
        <v>22</v>
      </c>
      <c r="C44" s="404" t="s">
        <v>121</v>
      </c>
      <c r="D44" s="115">
        <v>400</v>
      </c>
      <c r="E44" s="115">
        <v>413</v>
      </c>
      <c r="F44" s="116">
        <v>0.9618</v>
      </c>
      <c r="G44" s="117">
        <v>0.9809</v>
      </c>
      <c r="H44" s="33"/>
    </row>
    <row r="45" spans="2:8" ht="15">
      <c r="B45" s="114">
        <v>23</v>
      </c>
      <c r="C45" s="404" t="s">
        <v>126</v>
      </c>
      <c r="D45" s="115">
        <v>400</v>
      </c>
      <c r="E45" s="115">
        <v>691</v>
      </c>
      <c r="F45" s="116">
        <v>0.9596</v>
      </c>
      <c r="G45" s="117">
        <v>0.9776181818181818</v>
      </c>
      <c r="H45" s="33"/>
    </row>
    <row r="46" spans="2:8" ht="15">
      <c r="B46" s="114">
        <v>24</v>
      </c>
      <c r="C46" s="404" t="s">
        <v>12</v>
      </c>
      <c r="D46" s="115">
        <v>400</v>
      </c>
      <c r="E46" s="115">
        <v>1749</v>
      </c>
      <c r="F46" s="116">
        <v>0.9629</v>
      </c>
      <c r="G46" s="117">
        <v>0.9776120469083156</v>
      </c>
      <c r="H46" s="33"/>
    </row>
    <row r="47" spans="2:8" ht="15">
      <c r="B47" s="114">
        <v>25</v>
      </c>
      <c r="C47" s="404" t="s">
        <v>28</v>
      </c>
      <c r="D47" s="115">
        <v>400</v>
      </c>
      <c r="E47" s="115">
        <v>1057</v>
      </c>
      <c r="F47" s="116">
        <v>0.9587</v>
      </c>
      <c r="G47" s="117">
        <v>0.9766782442748092</v>
      </c>
      <c r="H47" s="33"/>
    </row>
    <row r="48" spans="2:8" ht="15">
      <c r="B48" s="114">
        <v>26</v>
      </c>
      <c r="C48" s="404" t="s">
        <v>42</v>
      </c>
      <c r="D48" s="115">
        <v>400</v>
      </c>
      <c r="E48" s="115">
        <v>453</v>
      </c>
      <c r="F48" s="116">
        <v>0.9435</v>
      </c>
      <c r="G48" s="117">
        <v>0.9693306451612903</v>
      </c>
      <c r="H48" s="33"/>
    </row>
    <row r="49" spans="2:8" ht="15">
      <c r="B49" s="114">
        <v>27</v>
      </c>
      <c r="C49" s="404" t="s">
        <v>49</v>
      </c>
      <c r="D49" s="115">
        <v>400</v>
      </c>
      <c r="E49" s="115">
        <v>583</v>
      </c>
      <c r="F49" s="116">
        <v>0.9358</v>
      </c>
      <c r="G49" s="117">
        <v>0.9664542168674699</v>
      </c>
      <c r="H49" s="33"/>
    </row>
    <row r="50" spans="2:8" ht="15">
      <c r="B50" s="114">
        <v>28</v>
      </c>
      <c r="C50" s="404" t="s">
        <v>38</v>
      </c>
      <c r="D50" s="115">
        <v>400</v>
      </c>
      <c r="E50" s="115">
        <v>752</v>
      </c>
      <c r="F50" s="116">
        <v>0.9326</v>
      </c>
      <c r="G50" s="117">
        <v>0.9650341772151898</v>
      </c>
      <c r="H50" s="33"/>
    </row>
    <row r="51" spans="2:8" ht="15">
      <c r="B51" s="114">
        <v>29</v>
      </c>
      <c r="C51" s="404" t="s">
        <v>27</v>
      </c>
      <c r="D51" s="115">
        <v>400</v>
      </c>
      <c r="E51" s="115">
        <v>523</v>
      </c>
      <c r="F51" s="116">
        <v>0.9415</v>
      </c>
      <c r="G51" s="117">
        <v>0.9596798892988929</v>
      </c>
      <c r="H51" s="33"/>
    </row>
    <row r="52" spans="2:8" ht="15">
      <c r="B52" s="114">
        <v>30</v>
      </c>
      <c r="C52" s="404" t="s">
        <v>123</v>
      </c>
      <c r="D52" s="115">
        <v>400</v>
      </c>
      <c r="E52" s="115">
        <v>399</v>
      </c>
      <c r="F52" s="116">
        <v>0.9332</v>
      </c>
      <c r="G52" s="117">
        <v>0.9563877697841727</v>
      </c>
      <c r="H52" s="33"/>
    </row>
    <row r="53" spans="2:8" ht="15">
      <c r="B53" s="114">
        <v>31</v>
      </c>
      <c r="C53" s="404" t="s">
        <v>44</v>
      </c>
      <c r="D53" s="115">
        <v>400</v>
      </c>
      <c r="E53" s="115">
        <v>1320</v>
      </c>
      <c r="F53" s="116">
        <v>0.9174</v>
      </c>
      <c r="G53" s="117">
        <v>0.9536324324324325</v>
      </c>
      <c r="H53" s="33"/>
    </row>
    <row r="54" spans="2:8" ht="15">
      <c r="B54" s="114">
        <v>32</v>
      </c>
      <c r="C54" s="404" t="s">
        <v>46</v>
      </c>
      <c r="D54" s="115">
        <v>400</v>
      </c>
      <c r="E54" s="115">
        <v>573</v>
      </c>
      <c r="F54" s="116">
        <v>0.9091</v>
      </c>
      <c r="G54" s="117">
        <v>0.9514444099378883</v>
      </c>
      <c r="H54" s="33"/>
    </row>
    <row r="55" spans="2:8" ht="15">
      <c r="B55" s="114">
        <v>33</v>
      </c>
      <c r="C55" s="404" t="s">
        <v>83</v>
      </c>
      <c r="D55" s="115">
        <v>400</v>
      </c>
      <c r="E55" s="115">
        <v>629</v>
      </c>
      <c r="F55" s="116">
        <v>0.8854</v>
      </c>
      <c r="G55" s="117">
        <v>0.9427</v>
      </c>
      <c r="H55" s="33"/>
    </row>
    <row r="56" spans="2:8" ht="15">
      <c r="B56" s="114">
        <v>34</v>
      </c>
      <c r="C56" s="404" t="s">
        <v>4</v>
      </c>
      <c r="D56" s="115">
        <v>400</v>
      </c>
      <c r="E56" s="115">
        <v>838</v>
      </c>
      <c r="F56" s="116">
        <v>0.836</v>
      </c>
      <c r="G56" s="117">
        <v>0.9143478260869565</v>
      </c>
      <c r="H56" s="33"/>
    </row>
    <row r="57" spans="2:8" ht="15">
      <c r="B57" s="114">
        <v>35</v>
      </c>
      <c r="C57" s="404" t="s">
        <v>167</v>
      </c>
      <c r="D57" s="115">
        <v>400</v>
      </c>
      <c r="E57" s="115">
        <v>301</v>
      </c>
      <c r="F57" s="116">
        <v>0.9021</v>
      </c>
      <c r="G57" s="117">
        <v>0.9015500000000001</v>
      </c>
      <c r="H57" s="33"/>
    </row>
    <row r="58" spans="2:8" ht="15">
      <c r="B58" s="114">
        <v>36</v>
      </c>
      <c r="C58" s="404" t="s">
        <v>10</v>
      </c>
      <c r="D58" s="115">
        <v>400</v>
      </c>
      <c r="E58" s="115">
        <v>909</v>
      </c>
      <c r="F58" s="116">
        <v>0.8347</v>
      </c>
      <c r="G58" s="117">
        <v>0.8969519900497512</v>
      </c>
      <c r="H58" s="33"/>
    </row>
    <row r="59" spans="2:8" ht="15">
      <c r="B59" s="114">
        <v>37</v>
      </c>
      <c r="C59" s="404" t="s">
        <v>119</v>
      </c>
      <c r="D59" s="115">
        <v>400</v>
      </c>
      <c r="E59" s="115">
        <v>460</v>
      </c>
      <c r="F59" s="116">
        <v>0.7618</v>
      </c>
      <c r="G59" s="117">
        <v>0.8639827067669172</v>
      </c>
      <c r="H59" s="33"/>
    </row>
    <row r="60" spans="2:7" ht="15">
      <c r="B60" s="114">
        <v>38</v>
      </c>
      <c r="C60" s="404" t="s">
        <v>124</v>
      </c>
      <c r="D60" s="115">
        <v>400</v>
      </c>
      <c r="E60" s="115">
        <v>209</v>
      </c>
      <c r="F60" s="116">
        <v>0.9349</v>
      </c>
      <c r="G60" s="117">
        <v>0.8571612676056337</v>
      </c>
    </row>
    <row r="61" spans="2:7" ht="15">
      <c r="B61" s="114">
        <v>39</v>
      </c>
      <c r="C61" s="404" t="s">
        <v>84</v>
      </c>
      <c r="D61" s="115">
        <v>400</v>
      </c>
      <c r="E61" s="115">
        <v>503</v>
      </c>
      <c r="F61" s="116">
        <v>0.658</v>
      </c>
      <c r="G61" s="117">
        <v>0.8054285714285714</v>
      </c>
    </row>
    <row r="62" spans="2:7" ht="15.75" thickBot="1">
      <c r="B62" s="118">
        <v>40</v>
      </c>
      <c r="C62" s="405" t="s">
        <v>82</v>
      </c>
      <c r="D62" s="119">
        <v>400</v>
      </c>
      <c r="E62" s="119">
        <v>832</v>
      </c>
      <c r="F62" s="120">
        <v>0.6774</v>
      </c>
      <c r="G62" s="121">
        <v>0.8045227848101266</v>
      </c>
    </row>
  </sheetData>
  <sheetProtection/>
  <mergeCells count="26">
    <mergeCell ref="X8:Y8"/>
    <mergeCell ref="X9:Y9"/>
    <mergeCell ref="X10:Y10"/>
    <mergeCell ref="C11:D11"/>
    <mergeCell ref="J11:K11"/>
    <mergeCell ref="Q11:R11"/>
    <mergeCell ref="X11:Y11"/>
    <mergeCell ref="J8:K8"/>
    <mergeCell ref="J9:K9"/>
    <mergeCell ref="C8:D8"/>
    <mergeCell ref="B1:AB1"/>
    <mergeCell ref="B2:AB2"/>
    <mergeCell ref="B4:G5"/>
    <mergeCell ref="B6:G6"/>
    <mergeCell ref="I4:N5"/>
    <mergeCell ref="I6:N6"/>
    <mergeCell ref="P4:U5"/>
    <mergeCell ref="P6:U6"/>
    <mergeCell ref="W4:AB5"/>
    <mergeCell ref="W6:AB6"/>
    <mergeCell ref="C9:D9"/>
    <mergeCell ref="C10:D10"/>
    <mergeCell ref="J10:K10"/>
    <mergeCell ref="Q8:R8"/>
    <mergeCell ref="Q9:R9"/>
    <mergeCell ref="Q10:R10"/>
  </mergeCells>
  <conditionalFormatting sqref="N14">
    <cfRule type="colorScale" priority="1" dxfId="0">
      <colorScale>
        <cfvo type="formula" val="&quot;&lt;60%&quot;"/>
        <cfvo type="formula" val="&quot;&gt;=60%&quot;"/>
        <cfvo type="formula" val="&quot;&gt;80%&quot;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R62"/>
  <sheetViews>
    <sheetView showGridLines="0" zoomScalePageLayoutView="0" workbookViewId="0" topLeftCell="A10">
      <selection activeCell="B1" sqref="B1"/>
    </sheetView>
  </sheetViews>
  <sheetFormatPr defaultColWidth="11.421875" defaultRowHeight="15"/>
  <cols>
    <col min="1" max="1" width="1.8515625" style="0" customWidth="1"/>
    <col min="2" max="2" width="37.421875" style="0" customWidth="1"/>
    <col min="3" max="3" width="13.421875" style="0" bestFit="1" customWidth="1"/>
    <col min="4" max="4" width="16.421875" style="0" customWidth="1"/>
    <col min="5" max="5" width="13.421875" style="0" bestFit="1" customWidth="1"/>
    <col min="6" max="6" width="14.57421875" style="0" customWidth="1"/>
    <col min="7" max="7" width="15.421875" style="0" bestFit="1" customWidth="1"/>
    <col min="8" max="8" width="16.00390625" style="0" customWidth="1"/>
    <col min="9" max="9" width="16.140625" style="0" customWidth="1"/>
    <col min="10" max="11" width="13.57421875" style="0" customWidth="1"/>
    <col min="12" max="12" width="14.140625" style="0" customWidth="1"/>
    <col min="13" max="13" width="13.140625" style="0" customWidth="1"/>
    <col min="14" max="14" width="14.7109375" style="0" customWidth="1"/>
    <col min="15" max="15" width="18.140625" style="0" customWidth="1"/>
    <col min="16" max="17" width="13.421875" style="0" bestFit="1" customWidth="1"/>
    <col min="18" max="18" width="15.57421875" style="0" customWidth="1"/>
    <col min="19" max="19" width="13.57421875" style="0" customWidth="1"/>
    <col min="20" max="20" width="10.140625" style="0" hidden="1" customWidth="1"/>
    <col min="21" max="21" width="34.57421875" style="0" hidden="1" customWidth="1"/>
    <col min="22" max="29" width="13.421875" style="0" hidden="1" customWidth="1"/>
  </cols>
  <sheetData>
    <row r="1" ht="15.75" thickBot="1"/>
    <row r="2" spans="3:14" ht="19.5" thickBot="1">
      <c r="C2" s="506" t="s">
        <v>144</v>
      </c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8"/>
    </row>
    <row r="3" spans="3:14" ht="32.25" thickBot="1">
      <c r="C3" s="344" t="s">
        <v>175</v>
      </c>
      <c r="D3" s="345" t="s">
        <v>176</v>
      </c>
      <c r="E3" s="351" t="s">
        <v>165</v>
      </c>
      <c r="F3" s="345" t="s">
        <v>177</v>
      </c>
      <c r="G3" s="345" t="s">
        <v>178</v>
      </c>
      <c r="H3" s="345" t="s">
        <v>198</v>
      </c>
      <c r="I3" s="345" t="s">
        <v>204</v>
      </c>
      <c r="J3" s="345" t="s">
        <v>205</v>
      </c>
      <c r="K3" s="345" t="s">
        <v>206</v>
      </c>
      <c r="L3" s="345" t="s">
        <v>207</v>
      </c>
      <c r="M3" s="345" t="s">
        <v>208</v>
      </c>
      <c r="N3" s="346" t="s">
        <v>209</v>
      </c>
    </row>
    <row r="4" spans="2:16" ht="56.25">
      <c r="B4" s="180" t="s">
        <v>169</v>
      </c>
      <c r="C4" s="181">
        <v>72</v>
      </c>
      <c r="D4" s="182">
        <v>74</v>
      </c>
      <c r="E4" s="183">
        <v>75</v>
      </c>
      <c r="F4" s="183">
        <v>77</v>
      </c>
      <c r="G4" s="183">
        <v>80</v>
      </c>
      <c r="H4" s="183">
        <v>80</v>
      </c>
      <c r="I4" s="183">
        <v>82</v>
      </c>
      <c r="J4" s="183">
        <v>83</v>
      </c>
      <c r="K4" s="183"/>
      <c r="L4" s="183"/>
      <c r="M4" s="183"/>
      <c r="N4" s="184"/>
      <c r="P4" s="50"/>
    </row>
    <row r="5" spans="2:16" ht="50.25" customHeight="1">
      <c r="B5" s="199" t="s">
        <v>170</v>
      </c>
      <c r="C5" s="200">
        <v>14</v>
      </c>
      <c r="D5" s="195">
        <v>14</v>
      </c>
      <c r="E5" s="196">
        <v>15</v>
      </c>
      <c r="F5" s="196">
        <v>11</v>
      </c>
      <c r="G5" s="196">
        <v>9</v>
      </c>
      <c r="H5" s="196">
        <v>8</v>
      </c>
      <c r="I5" s="196">
        <v>7</v>
      </c>
      <c r="J5" s="196">
        <v>7</v>
      </c>
      <c r="K5" s="196"/>
      <c r="L5" s="196"/>
      <c r="M5" s="196"/>
      <c r="N5" s="197"/>
      <c r="P5" s="41"/>
    </row>
    <row r="6" spans="2:14" ht="43.5" customHeight="1">
      <c r="B6" s="185" t="s">
        <v>171</v>
      </c>
      <c r="C6" s="186">
        <v>4</v>
      </c>
      <c r="D6" s="187">
        <v>2</v>
      </c>
      <c r="E6" s="188">
        <v>1</v>
      </c>
      <c r="F6" s="188">
        <v>3</v>
      </c>
      <c r="G6" s="188">
        <v>2</v>
      </c>
      <c r="H6" s="188">
        <v>3</v>
      </c>
      <c r="I6" s="188">
        <v>2</v>
      </c>
      <c r="J6" s="188">
        <v>1</v>
      </c>
      <c r="K6" s="188"/>
      <c r="L6" s="188"/>
      <c r="M6" s="188"/>
      <c r="N6" s="189"/>
    </row>
    <row r="7" spans="2:14" ht="39.75" customHeight="1">
      <c r="B7" s="60" t="s">
        <v>108</v>
      </c>
      <c r="C7" s="57">
        <f aca="true" t="shared" si="0" ref="C7:H7">SUM(C4:C6)</f>
        <v>90</v>
      </c>
      <c r="D7" s="14">
        <f t="shared" si="0"/>
        <v>90</v>
      </c>
      <c r="E7" s="15">
        <f t="shared" si="0"/>
        <v>91</v>
      </c>
      <c r="F7" s="15">
        <f t="shared" si="0"/>
        <v>91</v>
      </c>
      <c r="G7" s="15">
        <f t="shared" si="0"/>
        <v>91</v>
      </c>
      <c r="H7" s="15">
        <f t="shared" si="0"/>
        <v>91</v>
      </c>
      <c r="I7" s="15">
        <f>SUM(I4:I6)</f>
        <v>91</v>
      </c>
      <c r="J7" s="15">
        <f>SUM(J4:J6)</f>
        <v>91</v>
      </c>
      <c r="K7" s="15"/>
      <c r="L7" s="15"/>
      <c r="M7" s="15"/>
      <c r="N7" s="16"/>
    </row>
    <row r="8" spans="2:14" ht="38.25" thickBot="1">
      <c r="B8" s="61" t="s">
        <v>109</v>
      </c>
      <c r="C8" s="59">
        <f>C4/C7</f>
        <v>0.8</v>
      </c>
      <c r="D8" s="18">
        <f>D4/D7</f>
        <v>0.8222222222222222</v>
      </c>
      <c r="E8" s="18">
        <f>E4/E7</f>
        <v>0.8241758241758241</v>
      </c>
      <c r="F8" s="18">
        <f>F4/F7</f>
        <v>0.8461538461538461</v>
      </c>
      <c r="G8" s="18">
        <f>G4/G7</f>
        <v>0.8791208791208791</v>
      </c>
      <c r="H8" s="18">
        <f aca="true" t="shared" si="1" ref="H8:N8">H4/H7</f>
        <v>0.8791208791208791</v>
      </c>
      <c r="I8" s="18">
        <f t="shared" si="1"/>
        <v>0.9010989010989011</v>
      </c>
      <c r="J8" s="18">
        <f t="shared" si="1"/>
        <v>0.9120879120879121</v>
      </c>
      <c r="K8" s="47" t="e">
        <f t="shared" si="1"/>
        <v>#DIV/0!</v>
      </c>
      <c r="L8" s="47" t="e">
        <f t="shared" si="1"/>
        <v>#DIV/0!</v>
      </c>
      <c r="M8" s="47" t="e">
        <f t="shared" si="1"/>
        <v>#DIV/0!</v>
      </c>
      <c r="N8" s="48" t="e">
        <f t="shared" si="1"/>
        <v>#DIV/0!</v>
      </c>
    </row>
    <row r="9" ht="15.75" thickBot="1"/>
    <row r="10" spans="3:10" ht="15">
      <c r="C10" s="51">
        <v>-0.027</v>
      </c>
      <c r="D10" s="52">
        <f aca="true" t="shared" si="2" ref="D10:J10">(D8-C8)/C8</f>
        <v>0.02777777777777768</v>
      </c>
      <c r="E10" s="52">
        <f t="shared" si="2"/>
        <v>0.0023760023760023676</v>
      </c>
      <c r="F10" s="52">
        <f t="shared" si="2"/>
        <v>0.026666666666666707</v>
      </c>
      <c r="G10" s="52">
        <f t="shared" si="2"/>
        <v>0.03896103896103895</v>
      </c>
      <c r="H10" s="52">
        <f t="shared" si="2"/>
        <v>0</v>
      </c>
      <c r="I10" s="52">
        <f t="shared" si="2"/>
        <v>0.02500000000000004</v>
      </c>
      <c r="J10" s="52">
        <f t="shared" si="2"/>
        <v>0.01219512195121947</v>
      </c>
    </row>
    <row r="11" spans="2:10" ht="15.75" thickBot="1">
      <c r="B11" s="509" t="s">
        <v>110</v>
      </c>
      <c r="C11" s="53">
        <v>0.8</v>
      </c>
      <c r="D11" s="54">
        <f aca="true" t="shared" si="3" ref="D11:J11">(C8*D10)+C8</f>
        <v>0.8222222222222222</v>
      </c>
      <c r="E11" s="54">
        <f t="shared" si="3"/>
        <v>0.8241758241758241</v>
      </c>
      <c r="F11" s="54">
        <f t="shared" si="3"/>
        <v>0.8461538461538461</v>
      </c>
      <c r="G11" s="54">
        <f t="shared" si="3"/>
        <v>0.8791208791208791</v>
      </c>
      <c r="H11" s="54">
        <f t="shared" si="3"/>
        <v>0.8791208791208791</v>
      </c>
      <c r="I11" s="54">
        <f t="shared" si="3"/>
        <v>0.9010989010989011</v>
      </c>
      <c r="J11" s="54">
        <f t="shared" si="3"/>
        <v>0.9120879120879121</v>
      </c>
    </row>
    <row r="12" spans="2:10" ht="15.75" thickBot="1">
      <c r="B12" s="509"/>
      <c r="C12" s="55">
        <v>1.3333</v>
      </c>
      <c r="D12" s="56">
        <f aca="true" t="shared" si="4" ref="D12:I12">D8/60%</f>
        <v>1.3703703703703705</v>
      </c>
      <c r="E12" s="56">
        <f t="shared" si="4"/>
        <v>1.3736263736263736</v>
      </c>
      <c r="F12" s="56">
        <f t="shared" si="4"/>
        <v>1.4102564102564104</v>
      </c>
      <c r="G12" s="56">
        <f t="shared" si="4"/>
        <v>1.4652014652014653</v>
      </c>
      <c r="H12" s="56">
        <f t="shared" si="4"/>
        <v>1.4652014652014653</v>
      </c>
      <c r="I12" s="56">
        <f t="shared" si="4"/>
        <v>1.5018315018315018</v>
      </c>
      <c r="J12" s="56">
        <f>J8/60%</f>
        <v>1.52014652014652</v>
      </c>
    </row>
    <row r="15" spans="7:18" ht="15.75" customHeight="1" thickBot="1">
      <c r="G15" t="s">
        <v>87</v>
      </c>
      <c r="P15" s="58"/>
      <c r="Q15" s="58"/>
      <c r="R15" s="58"/>
    </row>
    <row r="16" spans="2:18" ht="30.75" thickBot="1">
      <c r="B16" s="74" t="s">
        <v>60</v>
      </c>
      <c r="C16" s="75" t="s">
        <v>61</v>
      </c>
      <c r="D16" s="75" t="s">
        <v>62</v>
      </c>
      <c r="P16" s="58"/>
      <c r="Q16" s="58"/>
      <c r="R16" s="58"/>
    </row>
    <row r="17" spans="2:18" ht="15" customHeight="1">
      <c r="B17" s="510">
        <v>2013</v>
      </c>
      <c r="C17" s="65" t="s">
        <v>69</v>
      </c>
      <c r="D17" s="70">
        <v>0.8</v>
      </c>
      <c r="P17" s="58"/>
      <c r="Q17" s="58"/>
      <c r="R17" s="58"/>
    </row>
    <row r="18" spans="2:18" ht="15" customHeight="1">
      <c r="B18" s="511"/>
      <c r="C18" s="66" t="s">
        <v>70</v>
      </c>
      <c r="D18" s="71">
        <v>0.8222</v>
      </c>
      <c r="P18" s="58"/>
      <c r="Q18" s="58"/>
      <c r="R18" s="58"/>
    </row>
    <row r="19" spans="2:18" ht="15" customHeight="1">
      <c r="B19" s="511"/>
      <c r="C19" s="66" t="s">
        <v>71</v>
      </c>
      <c r="D19" s="71">
        <f>+'Consolidado Estadisticas'!E50</f>
        <v>0.8241758241758241</v>
      </c>
      <c r="P19" s="58"/>
      <c r="Q19" s="58"/>
      <c r="R19" s="58"/>
    </row>
    <row r="20" spans="2:18" ht="15" customHeight="1">
      <c r="B20" s="511"/>
      <c r="C20" s="66" t="s">
        <v>72</v>
      </c>
      <c r="D20" s="71">
        <v>0.8462</v>
      </c>
      <c r="P20" s="58"/>
      <c r="Q20" s="58"/>
      <c r="R20" s="58"/>
    </row>
    <row r="21" spans="2:18" ht="15" customHeight="1">
      <c r="B21" s="511"/>
      <c r="C21" s="66" t="s">
        <v>73</v>
      </c>
      <c r="D21" s="71">
        <f>+G8</f>
        <v>0.8791208791208791</v>
      </c>
      <c r="P21" s="58"/>
      <c r="Q21" s="58"/>
      <c r="R21" s="58"/>
    </row>
    <row r="22" spans="2:18" ht="15" customHeight="1">
      <c r="B22" s="511"/>
      <c r="C22" s="66" t="s">
        <v>74</v>
      </c>
      <c r="D22" s="71">
        <f>+H8</f>
        <v>0.8791208791208791</v>
      </c>
      <c r="P22" s="58"/>
      <c r="Q22" s="58"/>
      <c r="R22" s="58"/>
    </row>
    <row r="23" spans="2:18" ht="15" customHeight="1">
      <c r="B23" s="511"/>
      <c r="C23" s="66" t="s">
        <v>63</v>
      </c>
      <c r="D23" s="71">
        <v>0.9011</v>
      </c>
      <c r="P23" s="58"/>
      <c r="Q23" s="58"/>
      <c r="R23" s="58"/>
    </row>
    <row r="24" spans="2:18" ht="15" customHeight="1">
      <c r="B24" s="511"/>
      <c r="C24" s="66" t="s">
        <v>64</v>
      </c>
      <c r="D24" s="71">
        <v>0.9121</v>
      </c>
      <c r="P24" s="58"/>
      <c r="Q24" s="58"/>
      <c r="R24" s="58"/>
    </row>
    <row r="25" spans="2:18" ht="15" customHeight="1">
      <c r="B25" s="511"/>
      <c r="C25" s="66" t="s">
        <v>65</v>
      </c>
      <c r="D25" s="71"/>
      <c r="P25" s="58"/>
      <c r="Q25" s="58"/>
      <c r="R25" s="58"/>
    </row>
    <row r="26" spans="2:18" ht="15" customHeight="1">
      <c r="B26" s="511"/>
      <c r="C26" s="66" t="s">
        <v>66</v>
      </c>
      <c r="D26" s="71"/>
      <c r="P26" s="58"/>
      <c r="Q26" s="58"/>
      <c r="R26" s="58"/>
    </row>
    <row r="27" spans="2:18" ht="15" customHeight="1">
      <c r="B27" s="511"/>
      <c r="C27" s="66" t="s">
        <v>67</v>
      </c>
      <c r="D27" s="71"/>
      <c r="P27" s="58"/>
      <c r="Q27" s="58"/>
      <c r="R27" s="58"/>
    </row>
    <row r="28" spans="2:18" ht="15.75" customHeight="1" thickBot="1">
      <c r="B28" s="512"/>
      <c r="C28" s="72" t="s">
        <v>68</v>
      </c>
      <c r="D28" s="73"/>
      <c r="P28" s="58"/>
      <c r="Q28" s="58"/>
      <c r="R28" s="58"/>
    </row>
    <row r="29" spans="16:18" ht="15" customHeight="1">
      <c r="P29" s="58"/>
      <c r="Q29" s="58"/>
      <c r="R29" s="58"/>
    </row>
    <row r="30" spans="16:18" ht="15" customHeight="1">
      <c r="P30" s="58"/>
      <c r="Q30" s="58"/>
      <c r="R30" s="58"/>
    </row>
    <row r="32" ht="15.75" thickBot="1"/>
    <row r="33" spans="2:4" ht="30.75" thickBot="1">
      <c r="B33" s="76" t="s">
        <v>60</v>
      </c>
      <c r="C33" s="77" t="s">
        <v>61</v>
      </c>
      <c r="D33" s="77" t="s">
        <v>75</v>
      </c>
    </row>
    <row r="34" spans="2:4" ht="15">
      <c r="B34" s="513">
        <v>2013</v>
      </c>
      <c r="C34" s="62" t="s">
        <v>69</v>
      </c>
      <c r="D34" s="67">
        <v>103620</v>
      </c>
    </row>
    <row r="35" spans="2:4" ht="15">
      <c r="B35" s="514"/>
      <c r="C35" s="63" t="s">
        <v>70</v>
      </c>
      <c r="D35" s="68">
        <v>134478</v>
      </c>
    </row>
    <row r="36" spans="2:4" ht="15">
      <c r="B36" s="514"/>
      <c r="C36" s="63" t="s">
        <v>71</v>
      </c>
      <c r="D36" s="68">
        <v>109267</v>
      </c>
    </row>
    <row r="37" spans="2:4" ht="15">
      <c r="B37" s="514"/>
      <c r="C37" s="63" t="s">
        <v>72</v>
      </c>
      <c r="D37" s="68">
        <v>132651</v>
      </c>
    </row>
    <row r="38" spans="2:4" ht="15">
      <c r="B38" s="514"/>
      <c r="C38" s="63" t="s">
        <v>73</v>
      </c>
      <c r="D38" s="68">
        <v>123290</v>
      </c>
    </row>
    <row r="39" spans="2:4" ht="15">
      <c r="B39" s="514"/>
      <c r="C39" s="63" t="s">
        <v>74</v>
      </c>
      <c r="D39" s="68">
        <v>122008</v>
      </c>
    </row>
    <row r="40" spans="2:4" ht="15">
      <c r="B40" s="514"/>
      <c r="C40" s="63" t="s">
        <v>63</v>
      </c>
      <c r="D40" s="68">
        <v>131857</v>
      </c>
    </row>
    <row r="41" spans="2:4" ht="15">
      <c r="B41" s="514"/>
      <c r="C41" s="63" t="s">
        <v>64</v>
      </c>
      <c r="D41" s="68">
        <v>112866</v>
      </c>
    </row>
    <row r="42" spans="2:4" ht="15">
      <c r="B42" s="514"/>
      <c r="C42" s="63" t="s">
        <v>65</v>
      </c>
      <c r="D42" s="68"/>
    </row>
    <row r="43" spans="2:4" ht="15">
      <c r="B43" s="514"/>
      <c r="C43" s="63" t="s">
        <v>66</v>
      </c>
      <c r="D43" s="68"/>
    </row>
    <row r="44" spans="2:4" ht="15">
      <c r="B44" s="514"/>
      <c r="C44" s="63" t="s">
        <v>67</v>
      </c>
      <c r="D44" s="68"/>
    </row>
    <row r="45" spans="2:4" ht="15.75" thickBot="1">
      <c r="B45" s="515"/>
      <c r="C45" s="64" t="s">
        <v>68</v>
      </c>
      <c r="D45" s="69"/>
    </row>
    <row r="47" ht="15">
      <c r="C47" s="402"/>
    </row>
    <row r="49" ht="15.75" thickBot="1"/>
    <row r="50" spans="2:4" ht="33.75" customHeight="1" thickBot="1">
      <c r="B50" s="81" t="s">
        <v>60</v>
      </c>
      <c r="C50" s="82" t="s">
        <v>61</v>
      </c>
      <c r="D50" s="82" t="s">
        <v>164</v>
      </c>
    </row>
    <row r="51" spans="2:4" ht="15">
      <c r="B51" s="516">
        <v>2013</v>
      </c>
      <c r="C51" s="62" t="s">
        <v>69</v>
      </c>
      <c r="D51" s="78">
        <v>0.8112</v>
      </c>
    </row>
    <row r="52" spans="2:4" ht="15">
      <c r="B52" s="517"/>
      <c r="C52" s="63" t="s">
        <v>70</v>
      </c>
      <c r="D52" s="79">
        <v>0.8189</v>
      </c>
    </row>
    <row r="53" spans="2:4" ht="15">
      <c r="B53" s="517"/>
      <c r="C53" s="63" t="s">
        <v>71</v>
      </c>
      <c r="D53" s="79">
        <v>0.8403</v>
      </c>
    </row>
    <row r="54" spans="2:4" ht="15">
      <c r="B54" s="517"/>
      <c r="C54" s="63" t="s">
        <v>72</v>
      </c>
      <c r="D54" s="79">
        <v>0.8529</v>
      </c>
    </row>
    <row r="55" spans="2:4" ht="15">
      <c r="B55" s="517"/>
      <c r="C55" s="63" t="s">
        <v>73</v>
      </c>
      <c r="D55" s="79">
        <v>0.8727</v>
      </c>
    </row>
    <row r="56" spans="2:4" ht="15">
      <c r="B56" s="517"/>
      <c r="C56" s="63" t="s">
        <v>74</v>
      </c>
      <c r="D56" s="79">
        <v>0.871</v>
      </c>
    </row>
    <row r="57" spans="2:4" ht="15">
      <c r="B57" s="517"/>
      <c r="C57" s="63" t="s">
        <v>63</v>
      </c>
      <c r="D57" s="79">
        <v>0.8898</v>
      </c>
    </row>
    <row r="58" spans="2:4" ht="15">
      <c r="B58" s="517"/>
      <c r="C58" s="63" t="s">
        <v>64</v>
      </c>
      <c r="D58" s="79">
        <v>0.9008</v>
      </c>
    </row>
    <row r="59" spans="2:4" ht="15">
      <c r="B59" s="517"/>
      <c r="C59" s="63" t="s">
        <v>65</v>
      </c>
      <c r="D59" s="79"/>
    </row>
    <row r="60" spans="2:4" ht="15">
      <c r="B60" s="517"/>
      <c r="C60" s="63" t="s">
        <v>66</v>
      </c>
      <c r="D60" s="79"/>
    </row>
    <row r="61" spans="2:4" ht="15">
      <c r="B61" s="517"/>
      <c r="C61" s="63" t="s">
        <v>67</v>
      </c>
      <c r="D61" s="79"/>
    </row>
    <row r="62" spans="2:4" ht="15.75" thickBot="1">
      <c r="B62" s="518"/>
      <c r="C62" s="64" t="s">
        <v>68</v>
      </c>
      <c r="D62" s="80"/>
    </row>
  </sheetData>
  <sheetProtection/>
  <mergeCells count="5">
    <mergeCell ref="C2:N2"/>
    <mergeCell ref="B11:B12"/>
    <mergeCell ref="B17:B28"/>
    <mergeCell ref="B34:B45"/>
    <mergeCell ref="B51:B62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CN77"/>
  <sheetViews>
    <sheetView showGridLines="0" zoomScalePageLayoutView="0" workbookViewId="0" topLeftCell="A8">
      <selection activeCell="B2" sqref="B2"/>
    </sheetView>
  </sheetViews>
  <sheetFormatPr defaultColWidth="11.421875" defaultRowHeight="15"/>
  <cols>
    <col min="1" max="1" width="3.57421875" style="0" customWidth="1"/>
    <col min="2" max="2" width="17.140625" style="0" customWidth="1"/>
    <col min="3" max="3" width="14.57421875" style="0" customWidth="1"/>
    <col min="4" max="4" width="13.57421875" style="0" customWidth="1"/>
    <col min="5" max="5" width="11.140625" style="0" customWidth="1"/>
    <col min="6" max="6" width="13.421875" style="0" customWidth="1"/>
    <col min="7" max="7" width="10.421875" style="0" customWidth="1"/>
    <col min="8" max="8" width="14.421875" style="0" customWidth="1"/>
    <col min="9" max="9" width="11.421875" style="0" customWidth="1"/>
    <col min="10" max="10" width="13.57421875" style="0" customWidth="1"/>
    <col min="11" max="11" width="11.00390625" style="0" customWidth="1"/>
    <col min="12" max="12" width="13.421875" style="0" customWidth="1"/>
    <col min="13" max="13" width="11.57421875" style="0" customWidth="1"/>
    <col min="14" max="14" width="11.7109375" style="0" customWidth="1"/>
    <col min="15" max="15" width="11.57421875" style="0" customWidth="1"/>
    <col min="16" max="16" width="11.140625" style="0" customWidth="1"/>
    <col min="17" max="17" width="11.8515625" style="0" customWidth="1"/>
    <col min="18" max="18" width="11.421875" style="0" customWidth="1"/>
    <col min="19" max="19" width="15.140625" style="0" hidden="1" customWidth="1"/>
    <col min="20" max="20" width="11.421875" style="0" hidden="1" customWidth="1"/>
    <col min="21" max="21" width="14.57421875" style="0" hidden="1" customWidth="1"/>
    <col min="22" max="22" width="11.57421875" style="0" hidden="1" customWidth="1"/>
    <col min="23" max="23" width="15.00390625" style="0" hidden="1" customWidth="1"/>
    <col min="24" max="24" width="11.57421875" style="0" hidden="1" customWidth="1"/>
    <col min="25" max="25" width="15.421875" style="0" hidden="1" customWidth="1"/>
    <col min="26" max="26" width="11.57421875" style="0" hidden="1" customWidth="1"/>
    <col min="27" max="78" width="11.421875" style="0" customWidth="1"/>
    <col min="80" max="80" width="11.421875" style="0" hidden="1" customWidth="1"/>
    <col min="82" max="82" width="11.421875" style="0" hidden="1" customWidth="1"/>
    <col min="84" max="84" width="11.421875" style="0" hidden="1" customWidth="1"/>
    <col min="86" max="86" width="11.421875" style="0" hidden="1" customWidth="1"/>
  </cols>
  <sheetData>
    <row r="1" ht="11.25" customHeight="1" thickBot="1"/>
    <row r="2" spans="3:26" ht="17.25" customHeight="1" thickBot="1">
      <c r="C2" s="506" t="s">
        <v>144</v>
      </c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178"/>
      <c r="R2" s="178"/>
      <c r="S2" s="178"/>
      <c r="T2" s="178"/>
      <c r="U2" s="178"/>
      <c r="V2" s="178"/>
      <c r="W2" s="178"/>
      <c r="X2" s="178"/>
      <c r="Y2" s="178"/>
      <c r="Z2" s="179"/>
    </row>
    <row r="3" spans="2:26" s="201" customFormat="1" ht="21.75" customHeight="1" thickBot="1">
      <c r="B3" s="442" t="s">
        <v>182</v>
      </c>
      <c r="C3" s="529" t="s">
        <v>175</v>
      </c>
      <c r="D3" s="526"/>
      <c r="E3" s="530" t="s">
        <v>176</v>
      </c>
      <c r="F3" s="526"/>
      <c r="G3" s="531" t="s">
        <v>165</v>
      </c>
      <c r="H3" s="532"/>
      <c r="I3" s="530" t="s">
        <v>177</v>
      </c>
      <c r="J3" s="533"/>
      <c r="K3" s="527" t="s">
        <v>153</v>
      </c>
      <c r="L3" s="528"/>
      <c r="M3" s="526" t="s">
        <v>152</v>
      </c>
      <c r="N3" s="525"/>
      <c r="O3" s="525" t="s">
        <v>151</v>
      </c>
      <c r="P3" s="525"/>
      <c r="Q3" s="525" t="s">
        <v>150</v>
      </c>
      <c r="R3" s="525"/>
      <c r="S3" s="534" t="s">
        <v>149</v>
      </c>
      <c r="T3" s="534"/>
      <c r="U3" s="534" t="s">
        <v>148</v>
      </c>
      <c r="V3" s="534"/>
      <c r="W3" s="534" t="s">
        <v>147</v>
      </c>
      <c r="X3" s="534"/>
      <c r="Y3" s="534" t="s">
        <v>146</v>
      </c>
      <c r="Z3" s="534"/>
    </row>
    <row r="4" spans="3:26" s="177" customFormat="1" ht="45.75" hidden="1" thickBot="1">
      <c r="C4" s="206" t="s">
        <v>173</v>
      </c>
      <c r="D4" s="207" t="s">
        <v>174</v>
      </c>
      <c r="E4" s="208" t="s">
        <v>173</v>
      </c>
      <c r="F4" s="208" t="s">
        <v>174</v>
      </c>
      <c r="G4" s="208" t="s">
        <v>173</v>
      </c>
      <c r="H4" s="208" t="s">
        <v>174</v>
      </c>
      <c r="I4" s="208" t="s">
        <v>173</v>
      </c>
      <c r="J4" s="329" t="s">
        <v>174</v>
      </c>
      <c r="K4" s="339" t="s">
        <v>173</v>
      </c>
      <c r="L4" s="340" t="s">
        <v>174</v>
      </c>
      <c r="M4" s="334" t="s">
        <v>173</v>
      </c>
      <c r="N4" s="208" t="s">
        <v>174</v>
      </c>
      <c r="O4" s="208" t="s">
        <v>173</v>
      </c>
      <c r="P4" s="208" t="s">
        <v>174</v>
      </c>
      <c r="Q4" s="208" t="s">
        <v>173</v>
      </c>
      <c r="R4" s="208" t="s">
        <v>174</v>
      </c>
      <c r="S4" s="208" t="s">
        <v>173</v>
      </c>
      <c r="T4" s="208" t="s">
        <v>174</v>
      </c>
      <c r="U4" s="208" t="s">
        <v>173</v>
      </c>
      <c r="V4" s="208" t="s">
        <v>174</v>
      </c>
      <c r="W4" s="208" t="s">
        <v>173</v>
      </c>
      <c r="X4" s="208" t="s">
        <v>174</v>
      </c>
      <c r="Y4" s="208" t="s">
        <v>173</v>
      </c>
      <c r="Z4" s="208" t="s">
        <v>174</v>
      </c>
    </row>
    <row r="5" spans="2:91" ht="42.75" thickBot="1">
      <c r="B5" s="202" t="s">
        <v>183</v>
      </c>
      <c r="C5" s="209">
        <v>72</v>
      </c>
      <c r="D5" s="227">
        <f>C5/C8</f>
        <v>0.8</v>
      </c>
      <c r="E5" s="209">
        <v>74</v>
      </c>
      <c r="F5" s="227">
        <f>E5/E8</f>
        <v>0.8222222222222222</v>
      </c>
      <c r="G5" s="209">
        <v>75</v>
      </c>
      <c r="H5" s="229">
        <f>G5/G8</f>
        <v>0.8241758241758241</v>
      </c>
      <c r="I5" s="209">
        <v>77</v>
      </c>
      <c r="J5" s="330">
        <f>I5/I8</f>
        <v>0.8461538461538461</v>
      </c>
      <c r="K5" s="209">
        <v>80</v>
      </c>
      <c r="L5" s="229">
        <f>K5/K8</f>
        <v>0.8791208791208791</v>
      </c>
      <c r="M5" s="335">
        <v>80</v>
      </c>
      <c r="N5" s="229">
        <f>M5/M8</f>
        <v>0.8791208791208791</v>
      </c>
      <c r="O5" s="209">
        <v>82</v>
      </c>
      <c r="P5" s="229">
        <f>O5/O8</f>
        <v>0.9010989010989011</v>
      </c>
      <c r="Q5" s="209">
        <v>83</v>
      </c>
      <c r="R5" s="229">
        <f>Q5/Q8</f>
        <v>0.9120879120879121</v>
      </c>
      <c r="S5" s="209">
        <v>0</v>
      </c>
      <c r="T5" s="219" t="e">
        <f>S5/S8</f>
        <v>#DIV/0!</v>
      </c>
      <c r="U5" s="209">
        <v>0</v>
      </c>
      <c r="V5" s="219" t="e">
        <f>U5/U8</f>
        <v>#DIV/0!</v>
      </c>
      <c r="W5" s="209">
        <v>0</v>
      </c>
      <c r="X5" s="219" t="e">
        <f>W5/W8</f>
        <v>#DIV/0!</v>
      </c>
      <c r="Y5" s="214">
        <v>0</v>
      </c>
      <c r="Z5" s="219" t="e">
        <f>Y5/Y8</f>
        <v>#DIV/0!</v>
      </c>
      <c r="CA5" s="201" t="s">
        <v>134</v>
      </c>
      <c r="CC5" s="224" t="s">
        <v>175</v>
      </c>
      <c r="CE5" s="225" t="s">
        <v>176</v>
      </c>
      <c r="CG5" s="226" t="s">
        <v>165</v>
      </c>
      <c r="CI5" s="225" t="s">
        <v>177</v>
      </c>
      <c r="CJ5" s="226" t="s">
        <v>178</v>
      </c>
      <c r="CK5" s="437" t="s">
        <v>198</v>
      </c>
      <c r="CL5" s="437" t="s">
        <v>201</v>
      </c>
      <c r="CM5" s="437" t="s">
        <v>210</v>
      </c>
    </row>
    <row r="6" spans="2:91" ht="23.25" customHeight="1">
      <c r="B6" s="203" t="s">
        <v>184</v>
      </c>
      <c r="C6" s="210">
        <v>14</v>
      </c>
      <c r="D6" s="223">
        <f>C6/C8</f>
        <v>0.15555555555555556</v>
      </c>
      <c r="E6" s="210">
        <v>14</v>
      </c>
      <c r="F6" s="223">
        <f>E6/E8</f>
        <v>0.15555555555555556</v>
      </c>
      <c r="G6" s="210">
        <v>15</v>
      </c>
      <c r="H6" s="230">
        <f>G6/G8</f>
        <v>0.16483516483516483</v>
      </c>
      <c r="I6" s="210">
        <v>11</v>
      </c>
      <c r="J6" s="331">
        <f>I6/I8</f>
        <v>0.12087912087912088</v>
      </c>
      <c r="K6" s="210">
        <v>9</v>
      </c>
      <c r="L6" s="230">
        <f>K6/K8</f>
        <v>0.0989010989010989</v>
      </c>
      <c r="M6" s="336">
        <v>8</v>
      </c>
      <c r="N6" s="230">
        <f>M6/M8</f>
        <v>0.08791208791208792</v>
      </c>
      <c r="O6" s="210">
        <v>7</v>
      </c>
      <c r="P6" s="230">
        <f>O6/O8</f>
        <v>0.07692307692307693</v>
      </c>
      <c r="Q6" s="210">
        <v>7</v>
      </c>
      <c r="R6" s="230">
        <f>Q6/Q8</f>
        <v>0.07692307692307693</v>
      </c>
      <c r="S6" s="210">
        <v>0</v>
      </c>
      <c r="T6" s="220" t="e">
        <f>S6/S8</f>
        <v>#DIV/0!</v>
      </c>
      <c r="U6" s="210">
        <v>0</v>
      </c>
      <c r="V6" s="220" t="e">
        <f>U6/U8</f>
        <v>#DIV/0!</v>
      </c>
      <c r="W6" s="210">
        <v>0</v>
      </c>
      <c r="X6" s="220" t="e">
        <f>W6/W8</f>
        <v>#DIV/0!</v>
      </c>
      <c r="Y6" s="215">
        <v>0</v>
      </c>
      <c r="Z6" s="220" t="e">
        <f>Y6/Y8</f>
        <v>#DIV/0!</v>
      </c>
      <c r="CA6" s="202" t="s">
        <v>179</v>
      </c>
      <c r="CB6" s="209">
        <v>72</v>
      </c>
      <c r="CC6" s="227">
        <f>CB6/CB9</f>
        <v>0.8</v>
      </c>
      <c r="CD6" s="341">
        <v>74</v>
      </c>
      <c r="CE6" s="227">
        <f>CD6/CD9</f>
        <v>0.8222222222222222</v>
      </c>
      <c r="CF6" s="341">
        <v>75</v>
      </c>
      <c r="CG6" s="229">
        <f>CF6/CF9</f>
        <v>0.8241758241758241</v>
      </c>
      <c r="CH6" s="341">
        <v>77</v>
      </c>
      <c r="CI6" s="229">
        <v>0.8462</v>
      </c>
      <c r="CJ6" s="330">
        <v>0.8791</v>
      </c>
      <c r="CK6" s="438">
        <v>0.8791208791208791</v>
      </c>
      <c r="CL6" s="439">
        <v>0.9011</v>
      </c>
      <c r="CM6" s="439">
        <v>0.9121</v>
      </c>
    </row>
    <row r="7" spans="2:92" ht="23.25" customHeight="1">
      <c r="B7" s="204" t="s">
        <v>185</v>
      </c>
      <c r="C7" s="211">
        <v>4</v>
      </c>
      <c r="D7" s="228">
        <f>C7/C8</f>
        <v>0.044444444444444446</v>
      </c>
      <c r="E7" s="211">
        <v>2</v>
      </c>
      <c r="F7" s="228">
        <f>E7/E8</f>
        <v>0.022222222222222223</v>
      </c>
      <c r="G7" s="211">
        <v>1</v>
      </c>
      <c r="H7" s="231">
        <f>G7/G8</f>
        <v>0.01098901098901099</v>
      </c>
      <c r="I7" s="211">
        <v>3</v>
      </c>
      <c r="J7" s="332">
        <f>I7/I8</f>
        <v>0.03296703296703297</v>
      </c>
      <c r="K7" s="211">
        <v>2</v>
      </c>
      <c r="L7" s="231">
        <f>K7/K8</f>
        <v>0.02197802197802198</v>
      </c>
      <c r="M7" s="337">
        <v>3</v>
      </c>
      <c r="N7" s="231">
        <f>M7/M8</f>
        <v>0.03296703296703297</v>
      </c>
      <c r="O7" s="211">
        <v>2</v>
      </c>
      <c r="P7" s="231">
        <f>O7/O8</f>
        <v>0.02197802197802198</v>
      </c>
      <c r="Q7" s="211">
        <v>1</v>
      </c>
      <c r="R7" s="231">
        <f>Q7/Q8</f>
        <v>0.01098901098901099</v>
      </c>
      <c r="S7" s="211">
        <v>0</v>
      </c>
      <c r="T7" s="221" t="e">
        <f>S7/S8</f>
        <v>#DIV/0!</v>
      </c>
      <c r="U7" s="211">
        <v>0</v>
      </c>
      <c r="V7" s="221" t="e">
        <f>U7/U8</f>
        <v>#DIV/0!</v>
      </c>
      <c r="W7" s="211">
        <v>0</v>
      </c>
      <c r="X7" s="221" t="e">
        <f>W7/W8</f>
        <v>#DIV/0!</v>
      </c>
      <c r="Y7" s="216">
        <v>0</v>
      </c>
      <c r="Z7" s="221" t="e">
        <f>Y7/Y8</f>
        <v>#DIV/0!</v>
      </c>
      <c r="CA7" s="203" t="s">
        <v>180</v>
      </c>
      <c r="CB7" s="210">
        <v>14</v>
      </c>
      <c r="CC7" s="223">
        <f>CB7/CB9</f>
        <v>0.15555555555555556</v>
      </c>
      <c r="CD7" s="342">
        <v>14</v>
      </c>
      <c r="CE7" s="223">
        <f>CD7/CD9</f>
        <v>0.15555555555555556</v>
      </c>
      <c r="CF7" s="342">
        <v>15</v>
      </c>
      <c r="CG7" s="230">
        <f>CF7/CF9</f>
        <v>0.16483516483516483</v>
      </c>
      <c r="CH7" s="342">
        <v>11</v>
      </c>
      <c r="CI7" s="230">
        <f>CH7/CH9</f>
        <v>0.12087912087912088</v>
      </c>
      <c r="CJ7" s="331">
        <v>0.0989</v>
      </c>
      <c r="CK7" s="440">
        <v>0.08791208791208792</v>
      </c>
      <c r="CL7" s="439">
        <v>0.0769</v>
      </c>
      <c r="CM7" s="439">
        <v>0.0769</v>
      </c>
      <c r="CN7" s="20"/>
    </row>
    <row r="8" spans="2:92" ht="24.75" customHeight="1" thickBot="1">
      <c r="B8" s="205" t="s">
        <v>172</v>
      </c>
      <c r="C8" s="212">
        <f>C5+C6+C7</f>
        <v>90</v>
      </c>
      <c r="D8" s="213">
        <f>D5+D6+D7</f>
        <v>1</v>
      </c>
      <c r="E8" s="212">
        <f>E5+E6+E7</f>
        <v>90</v>
      </c>
      <c r="F8" s="218">
        <f>SUM(F5:F7)</f>
        <v>1</v>
      </c>
      <c r="G8" s="212">
        <f>G5+G6+G7</f>
        <v>91</v>
      </c>
      <c r="H8" s="218">
        <f>SUM(H5:H7)</f>
        <v>0.9999999999999999</v>
      </c>
      <c r="I8" s="212">
        <f>I5+I6+I7</f>
        <v>91</v>
      </c>
      <c r="J8" s="333">
        <f aca="true" t="shared" si="0" ref="J8:Z8">SUM(J5:J7)</f>
        <v>1</v>
      </c>
      <c r="K8" s="212">
        <f t="shared" si="0"/>
        <v>91</v>
      </c>
      <c r="L8" s="222">
        <f t="shared" si="0"/>
        <v>1</v>
      </c>
      <c r="M8" s="338">
        <f t="shared" si="0"/>
        <v>91</v>
      </c>
      <c r="N8" s="222">
        <f t="shared" si="0"/>
        <v>1</v>
      </c>
      <c r="O8" s="212">
        <f t="shared" si="0"/>
        <v>91</v>
      </c>
      <c r="P8" s="222">
        <f t="shared" si="0"/>
        <v>1</v>
      </c>
      <c r="Q8" s="212">
        <f t="shared" si="0"/>
        <v>91</v>
      </c>
      <c r="R8" s="222">
        <f t="shared" si="0"/>
        <v>1</v>
      </c>
      <c r="S8" s="212">
        <f t="shared" si="0"/>
        <v>0</v>
      </c>
      <c r="T8" s="222" t="e">
        <f t="shared" si="0"/>
        <v>#DIV/0!</v>
      </c>
      <c r="U8" s="212">
        <f t="shared" si="0"/>
        <v>0</v>
      </c>
      <c r="V8" s="222" t="e">
        <f t="shared" si="0"/>
        <v>#DIV/0!</v>
      </c>
      <c r="W8" s="212">
        <f t="shared" si="0"/>
        <v>0</v>
      </c>
      <c r="X8" s="222" t="e">
        <f t="shared" si="0"/>
        <v>#DIV/0!</v>
      </c>
      <c r="Y8" s="217">
        <f t="shared" si="0"/>
        <v>0</v>
      </c>
      <c r="Z8" s="222" t="e">
        <f t="shared" si="0"/>
        <v>#DIV/0!</v>
      </c>
      <c r="CA8" s="204" t="s">
        <v>181</v>
      </c>
      <c r="CB8" s="211">
        <v>4</v>
      </c>
      <c r="CC8" s="228">
        <f>CB8/CB9</f>
        <v>0.044444444444444446</v>
      </c>
      <c r="CD8" s="343">
        <v>2</v>
      </c>
      <c r="CE8" s="228">
        <f>CD8/CD9</f>
        <v>0.022222222222222223</v>
      </c>
      <c r="CF8" s="343">
        <v>1</v>
      </c>
      <c r="CG8" s="231">
        <f>CF8/CF9</f>
        <v>0.01098901098901099</v>
      </c>
      <c r="CH8" s="343">
        <v>3</v>
      </c>
      <c r="CI8" s="231">
        <f>CH8/CH9</f>
        <v>0.03296703296703297</v>
      </c>
      <c r="CJ8" s="332">
        <v>0.022</v>
      </c>
      <c r="CK8" s="441">
        <v>0.03296703296703297</v>
      </c>
      <c r="CL8" s="439">
        <v>0.022</v>
      </c>
      <c r="CM8" s="439">
        <v>0.011</v>
      </c>
      <c r="CN8" s="20"/>
    </row>
    <row r="9" spans="79:92" ht="24" thickBot="1">
      <c r="CA9" s="205" t="s">
        <v>172</v>
      </c>
      <c r="CB9" s="212">
        <f>CB6+CB7+CB8</f>
        <v>90</v>
      </c>
      <c r="CC9" s="213">
        <f>CC6+CC7+CC8</f>
        <v>1</v>
      </c>
      <c r="CD9" s="212">
        <f>CD6+CD7+CD8</f>
        <v>90</v>
      </c>
      <c r="CE9" s="218">
        <f>SUM(CE6:CE8)</f>
        <v>1</v>
      </c>
      <c r="CF9" s="212">
        <f>CF6+CF7+CF8</f>
        <v>91</v>
      </c>
      <c r="CG9" s="218">
        <f>SUM(CG6:CG8)</f>
        <v>0.9999999999999999</v>
      </c>
      <c r="CH9" s="212">
        <f>CH6+CH7+CH8</f>
        <v>91</v>
      </c>
      <c r="CI9" s="218">
        <f>SUM(CI6:CI8)</f>
        <v>1.0000461538461538</v>
      </c>
      <c r="CJ9" s="436">
        <f>SUM(CJ6:CJ8)</f>
        <v>1</v>
      </c>
      <c r="CK9" s="439">
        <f>SUM(CK6:CK8)</f>
        <v>1</v>
      </c>
      <c r="CL9" s="439">
        <f>SUM(CL6:CL8)</f>
        <v>1</v>
      </c>
      <c r="CM9" s="439">
        <f>SUM(CM6:CM8)</f>
        <v>1</v>
      </c>
      <c r="CN9" s="20"/>
    </row>
    <row r="13" ht="15">
      <c r="L13" s="359"/>
    </row>
    <row r="14" ht="15">
      <c r="L14" s="359"/>
    </row>
    <row r="30" ht="15.75" thickBot="1"/>
    <row r="31" spans="2:4" ht="15.75" thickBot="1">
      <c r="B31" s="242" t="s">
        <v>60</v>
      </c>
      <c r="C31" s="243" t="s">
        <v>61</v>
      </c>
      <c r="D31" s="243" t="s">
        <v>57</v>
      </c>
    </row>
    <row r="32" spans="2:4" ht="15">
      <c r="B32" s="519">
        <v>2013</v>
      </c>
      <c r="C32" s="65" t="s">
        <v>69</v>
      </c>
      <c r="D32" s="70">
        <v>0.8</v>
      </c>
    </row>
    <row r="33" spans="2:4" ht="15">
      <c r="B33" s="520"/>
      <c r="C33" s="66" t="s">
        <v>70</v>
      </c>
      <c r="D33" s="71">
        <v>0.8222</v>
      </c>
    </row>
    <row r="34" spans="2:4" ht="15">
      <c r="B34" s="520"/>
      <c r="C34" s="66" t="s">
        <v>71</v>
      </c>
      <c r="D34" s="71">
        <v>0.8242</v>
      </c>
    </row>
    <row r="35" spans="2:4" ht="15">
      <c r="B35" s="520"/>
      <c r="C35" s="66" t="s">
        <v>72</v>
      </c>
      <c r="D35" s="71">
        <v>0.8462</v>
      </c>
    </row>
    <row r="36" spans="2:4" ht="15">
      <c r="B36" s="520"/>
      <c r="C36" s="66" t="s">
        <v>73</v>
      </c>
      <c r="D36" s="71">
        <f>+L5</f>
        <v>0.8791208791208791</v>
      </c>
    </row>
    <row r="37" spans="2:35" ht="15">
      <c r="B37" s="520"/>
      <c r="C37" s="66" t="s">
        <v>74</v>
      </c>
      <c r="D37" s="71">
        <f>+N5</f>
        <v>0.8791208791208791</v>
      </c>
      <c r="AI37" s="177"/>
    </row>
    <row r="38" spans="2:35" ht="15">
      <c r="B38" s="520"/>
      <c r="C38" s="66" t="s">
        <v>63</v>
      </c>
      <c r="D38" s="71">
        <f>+P5</f>
        <v>0.9010989010989011</v>
      </c>
      <c r="AI38" s="177"/>
    </row>
    <row r="39" spans="2:35" ht="15">
      <c r="B39" s="520"/>
      <c r="C39" s="66" t="s">
        <v>64</v>
      </c>
      <c r="D39" s="71">
        <f>+R5</f>
        <v>0.9120879120879121</v>
      </c>
      <c r="AI39" s="177"/>
    </row>
    <row r="40" spans="2:4" ht="15">
      <c r="B40" s="520"/>
      <c r="C40" s="66" t="s">
        <v>65</v>
      </c>
      <c r="D40" s="71"/>
    </row>
    <row r="41" spans="2:4" ht="15">
      <c r="B41" s="520"/>
      <c r="C41" s="66" t="s">
        <v>66</v>
      </c>
      <c r="D41" s="71"/>
    </row>
    <row r="42" spans="2:4" ht="15">
      <c r="B42" s="520"/>
      <c r="C42" s="66" t="s">
        <v>67</v>
      </c>
      <c r="D42" s="71"/>
    </row>
    <row r="43" spans="2:4" ht="15.75" thickBot="1">
      <c r="B43" s="521"/>
      <c r="C43" s="72" t="s">
        <v>68</v>
      </c>
      <c r="D43" s="73"/>
    </row>
    <row r="44" spans="2:4" ht="15.75">
      <c r="B44" s="240"/>
      <c r="C44" s="238"/>
      <c r="D44" s="239"/>
    </row>
    <row r="45" spans="2:4" ht="15.75">
      <c r="B45" s="240"/>
      <c r="C45" s="238"/>
      <c r="D45" s="239"/>
    </row>
    <row r="47" ht="15.75" thickBot="1"/>
    <row r="48" spans="2:4" ht="15.75" thickBot="1">
      <c r="B48" s="244" t="s">
        <v>60</v>
      </c>
      <c r="C48" s="245" t="s">
        <v>61</v>
      </c>
      <c r="D48" s="245" t="s">
        <v>58</v>
      </c>
    </row>
    <row r="49" spans="2:4" ht="15">
      <c r="B49" s="522">
        <v>2013</v>
      </c>
      <c r="C49" s="62" t="s">
        <v>69</v>
      </c>
      <c r="D49" s="234">
        <v>0.1556</v>
      </c>
    </row>
    <row r="50" spans="2:4" ht="15">
      <c r="B50" s="523"/>
      <c r="C50" s="63" t="s">
        <v>70</v>
      </c>
      <c r="D50" s="235">
        <v>0.1556</v>
      </c>
    </row>
    <row r="51" spans="2:4" ht="15">
      <c r="B51" s="523"/>
      <c r="C51" s="63" t="s">
        <v>71</v>
      </c>
      <c r="D51" s="235">
        <v>0.1648</v>
      </c>
    </row>
    <row r="52" spans="2:4" ht="15">
      <c r="B52" s="523"/>
      <c r="C52" s="63" t="s">
        <v>72</v>
      </c>
      <c r="D52" s="235">
        <v>0.1209</v>
      </c>
    </row>
    <row r="53" spans="2:4" ht="15">
      <c r="B53" s="523"/>
      <c r="C53" s="63" t="s">
        <v>73</v>
      </c>
      <c r="D53" s="235">
        <f>+L6</f>
        <v>0.0989010989010989</v>
      </c>
    </row>
    <row r="54" spans="2:4" ht="15">
      <c r="B54" s="523"/>
      <c r="C54" s="63" t="s">
        <v>74</v>
      </c>
      <c r="D54" s="235">
        <f>+N6</f>
        <v>0.08791208791208792</v>
      </c>
    </row>
    <row r="55" spans="2:4" ht="15">
      <c r="B55" s="523"/>
      <c r="C55" s="63" t="s">
        <v>63</v>
      </c>
      <c r="D55" s="235">
        <f>+P6</f>
        <v>0.07692307692307693</v>
      </c>
    </row>
    <row r="56" spans="2:4" ht="15">
      <c r="B56" s="523"/>
      <c r="C56" s="63" t="s">
        <v>64</v>
      </c>
      <c r="D56" s="235">
        <f>+R6</f>
        <v>0.07692307692307693</v>
      </c>
    </row>
    <row r="57" spans="2:4" ht="15">
      <c r="B57" s="523"/>
      <c r="C57" s="63" t="s">
        <v>65</v>
      </c>
      <c r="D57" s="235"/>
    </row>
    <row r="58" spans="2:4" ht="15">
      <c r="B58" s="523"/>
      <c r="C58" s="63" t="s">
        <v>66</v>
      </c>
      <c r="D58" s="235"/>
    </row>
    <row r="59" spans="2:4" ht="15">
      <c r="B59" s="523"/>
      <c r="C59" s="63" t="s">
        <v>67</v>
      </c>
      <c r="D59" s="235"/>
    </row>
    <row r="60" spans="2:4" ht="15.75" thickBot="1">
      <c r="B60" s="524"/>
      <c r="C60" s="64" t="s">
        <v>68</v>
      </c>
      <c r="D60" s="236"/>
    </row>
    <row r="61" spans="2:4" ht="15.75">
      <c r="B61" s="237"/>
      <c r="C61" s="232"/>
      <c r="D61" s="241"/>
    </row>
    <row r="62" spans="2:4" ht="15.75">
      <c r="B62" s="237"/>
      <c r="C62" s="232"/>
      <c r="D62" s="241"/>
    </row>
    <row r="63" spans="2:4" ht="15.75">
      <c r="B63" s="237"/>
      <c r="C63" s="232"/>
      <c r="D63" s="233"/>
    </row>
    <row r="64" ht="15.75" thickBot="1"/>
    <row r="65" spans="2:4" ht="15.75" thickBot="1">
      <c r="B65" s="81" t="s">
        <v>60</v>
      </c>
      <c r="C65" s="82" t="s">
        <v>61</v>
      </c>
      <c r="D65" s="82" t="s">
        <v>59</v>
      </c>
    </row>
    <row r="66" spans="2:4" ht="15">
      <c r="B66" s="516">
        <v>2013</v>
      </c>
      <c r="C66" s="62" t="s">
        <v>69</v>
      </c>
      <c r="D66" s="78">
        <v>0.0444</v>
      </c>
    </row>
    <row r="67" spans="2:4" ht="15">
      <c r="B67" s="517"/>
      <c r="C67" s="63" t="s">
        <v>70</v>
      </c>
      <c r="D67" s="79">
        <v>0.0222</v>
      </c>
    </row>
    <row r="68" spans="2:4" ht="15">
      <c r="B68" s="517"/>
      <c r="C68" s="63" t="s">
        <v>71</v>
      </c>
      <c r="D68" s="79">
        <v>0.011</v>
      </c>
    </row>
    <row r="69" spans="2:4" ht="15">
      <c r="B69" s="517"/>
      <c r="C69" s="63" t="s">
        <v>72</v>
      </c>
      <c r="D69" s="79">
        <v>0.033</v>
      </c>
    </row>
    <row r="70" spans="2:4" ht="15">
      <c r="B70" s="517"/>
      <c r="C70" s="63" t="s">
        <v>73</v>
      </c>
      <c r="D70" s="79">
        <f>+L7</f>
        <v>0.02197802197802198</v>
      </c>
    </row>
    <row r="71" spans="2:4" ht="15">
      <c r="B71" s="517"/>
      <c r="C71" s="63" t="s">
        <v>74</v>
      </c>
      <c r="D71" s="79">
        <f>+N7</f>
        <v>0.03296703296703297</v>
      </c>
    </row>
    <row r="72" spans="2:4" ht="15">
      <c r="B72" s="517"/>
      <c r="C72" s="63" t="s">
        <v>63</v>
      </c>
      <c r="D72" s="79">
        <f>+P7</f>
        <v>0.02197802197802198</v>
      </c>
    </row>
    <row r="73" spans="2:4" ht="15">
      <c r="B73" s="517"/>
      <c r="C73" s="63" t="s">
        <v>64</v>
      </c>
      <c r="D73" s="79">
        <f>+R7</f>
        <v>0.01098901098901099</v>
      </c>
    </row>
    <row r="74" spans="2:4" ht="15">
      <c r="B74" s="517"/>
      <c r="C74" s="63" t="s">
        <v>65</v>
      </c>
      <c r="D74" s="79"/>
    </row>
    <row r="75" spans="2:4" ht="15">
      <c r="B75" s="517"/>
      <c r="C75" s="63" t="s">
        <v>66</v>
      </c>
      <c r="D75" s="79"/>
    </row>
    <row r="76" spans="2:4" ht="15">
      <c r="B76" s="517"/>
      <c r="C76" s="63" t="s">
        <v>67</v>
      </c>
      <c r="D76" s="79"/>
    </row>
    <row r="77" spans="2:4" ht="15.75" thickBot="1">
      <c r="B77" s="518"/>
      <c r="C77" s="64" t="s">
        <v>68</v>
      </c>
      <c r="D77" s="80"/>
    </row>
  </sheetData>
  <sheetProtection/>
  <mergeCells count="16">
    <mergeCell ref="I3:J3"/>
    <mergeCell ref="Y3:Z3"/>
    <mergeCell ref="W3:X3"/>
    <mergeCell ref="U3:V3"/>
    <mergeCell ref="S3:T3"/>
    <mergeCell ref="Q3:R3"/>
    <mergeCell ref="C2:P2"/>
    <mergeCell ref="B32:B43"/>
    <mergeCell ref="B49:B60"/>
    <mergeCell ref="B66:B77"/>
    <mergeCell ref="O3:P3"/>
    <mergeCell ref="M3:N3"/>
    <mergeCell ref="K3:L3"/>
    <mergeCell ref="C3:D3"/>
    <mergeCell ref="E3:F3"/>
    <mergeCell ref="G3:H3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M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4.8515625" style="0" customWidth="1"/>
  </cols>
  <sheetData>
    <row r="2" spans="2:13" ht="15" customHeight="1">
      <c r="B2" s="535" t="s">
        <v>196</v>
      </c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</row>
    <row r="3" spans="2:13" ht="15" customHeight="1"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</row>
    <row r="4" spans="2:13" ht="15" customHeight="1"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</row>
    <row r="5" ht="15.75" thickBot="1"/>
    <row r="6" spans="2:13" ht="15.75" thickBot="1">
      <c r="B6" s="355" t="s">
        <v>69</v>
      </c>
      <c r="C6" s="356" t="s">
        <v>70</v>
      </c>
      <c r="D6" s="356" t="s">
        <v>71</v>
      </c>
      <c r="E6" s="356" t="s">
        <v>72</v>
      </c>
      <c r="F6" s="356" t="s">
        <v>73</v>
      </c>
      <c r="G6" s="356" t="s">
        <v>74</v>
      </c>
      <c r="H6" s="356" t="s">
        <v>63</v>
      </c>
      <c r="I6" s="356" t="s">
        <v>64</v>
      </c>
      <c r="J6" s="356" t="s">
        <v>65</v>
      </c>
      <c r="K6" s="356" t="s">
        <v>66</v>
      </c>
      <c r="L6" s="356" t="s">
        <v>67</v>
      </c>
      <c r="M6" s="357" t="s">
        <v>68</v>
      </c>
    </row>
    <row r="7" spans="2:13" ht="15.75" thickBot="1">
      <c r="B7" s="358">
        <v>26562</v>
      </c>
      <c r="C7" s="354">
        <v>26562</v>
      </c>
      <c r="D7" s="354">
        <v>25523</v>
      </c>
      <c r="E7" s="354">
        <v>19994</v>
      </c>
      <c r="F7" s="354">
        <v>20098</v>
      </c>
      <c r="G7" s="353">
        <v>17930</v>
      </c>
      <c r="H7" s="353">
        <v>14956</v>
      </c>
      <c r="I7" s="353">
        <v>12908</v>
      </c>
      <c r="J7" s="353"/>
      <c r="K7" s="353"/>
      <c r="L7" s="353"/>
      <c r="M7" s="354"/>
    </row>
  </sheetData>
  <sheetProtection/>
  <mergeCells count="1">
    <mergeCell ref="B2:M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M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4.8515625" style="0" customWidth="1"/>
  </cols>
  <sheetData>
    <row r="2" spans="2:13" ht="15" customHeight="1">
      <c r="B2" s="535" t="s">
        <v>195</v>
      </c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</row>
    <row r="3" spans="2:13" ht="15" customHeight="1"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</row>
    <row r="4" spans="2:13" ht="15" customHeight="1"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</row>
    <row r="5" ht="15.75" thickBot="1"/>
    <row r="6" spans="2:13" ht="15">
      <c r="B6" s="355" t="s">
        <v>69</v>
      </c>
      <c r="C6" s="356" t="s">
        <v>70</v>
      </c>
      <c r="D6" s="356" t="s">
        <v>71</v>
      </c>
      <c r="E6" s="356" t="s">
        <v>72</v>
      </c>
      <c r="F6" s="356" t="s">
        <v>73</v>
      </c>
      <c r="G6" s="356" t="s">
        <v>74</v>
      </c>
      <c r="H6" s="356" t="s">
        <v>63</v>
      </c>
      <c r="I6" s="356" t="s">
        <v>64</v>
      </c>
      <c r="J6" s="356" t="s">
        <v>65</v>
      </c>
      <c r="K6" s="356" t="s">
        <v>66</v>
      </c>
      <c r="L6" s="356" t="s">
        <v>67</v>
      </c>
      <c r="M6" s="357" t="s">
        <v>68</v>
      </c>
    </row>
    <row r="7" spans="2:13" ht="15.75" thickBot="1">
      <c r="B7" s="352">
        <v>7447</v>
      </c>
      <c r="C7" s="353">
        <v>8902</v>
      </c>
      <c r="D7" s="353">
        <v>7804</v>
      </c>
      <c r="E7" s="353">
        <v>10181</v>
      </c>
      <c r="F7" s="353">
        <v>10334</v>
      </c>
      <c r="G7" s="353">
        <v>11101</v>
      </c>
      <c r="H7" s="353">
        <v>9950</v>
      </c>
      <c r="I7" s="353">
        <v>9570</v>
      </c>
      <c r="J7" s="353"/>
      <c r="K7" s="353"/>
      <c r="L7" s="353"/>
      <c r="M7" s="354"/>
    </row>
  </sheetData>
  <sheetProtection/>
  <mergeCells count="1">
    <mergeCell ref="B2:M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D59"/>
  <sheetViews>
    <sheetView showGridLines="0" zoomScale="90" zoomScaleNormal="90" zoomScalePageLayoutView="0" workbookViewId="0" topLeftCell="A1">
      <selection activeCell="B1" sqref="B1"/>
    </sheetView>
  </sheetViews>
  <sheetFormatPr defaultColWidth="11.421875" defaultRowHeight="15"/>
  <cols>
    <col min="1" max="1" width="1.8515625" style="0" customWidth="1"/>
    <col min="2" max="2" width="42.140625" style="0" bestFit="1" customWidth="1"/>
    <col min="3" max="3" width="14.421875" style="0" customWidth="1"/>
    <col min="4" max="4" width="16.7109375" style="0" customWidth="1"/>
    <col min="5" max="5" width="17.421875" style="0" customWidth="1"/>
    <col min="6" max="6" width="14.8515625" style="0" customWidth="1"/>
    <col min="7" max="7" width="16.57421875" style="0" customWidth="1"/>
    <col min="8" max="8" width="16.00390625" style="0" customWidth="1"/>
    <col min="9" max="9" width="14.7109375" style="0" customWidth="1"/>
    <col min="10" max="11" width="13.57421875" style="0" customWidth="1"/>
    <col min="12" max="12" width="14.140625" style="0" customWidth="1"/>
    <col min="13" max="13" width="13.140625" style="0" customWidth="1"/>
    <col min="14" max="14" width="14.7109375" style="0" customWidth="1"/>
    <col min="15" max="15" width="18.140625" style="0" customWidth="1"/>
    <col min="16" max="17" width="13.421875" style="0" bestFit="1" customWidth="1"/>
    <col min="18" max="18" width="15.57421875" style="0" customWidth="1"/>
    <col min="19" max="19" width="13.57421875" style="0" customWidth="1"/>
    <col min="20" max="20" width="13.421875" style="0" customWidth="1"/>
    <col min="21" max="25" width="14.140625" style="0" customWidth="1"/>
    <col min="26" max="47" width="14.140625" style="0" hidden="1" customWidth="1"/>
    <col min="48" max="55" width="13.421875" style="0" hidden="1" customWidth="1"/>
    <col min="56" max="56" width="11.421875" style="0" hidden="1" customWidth="1"/>
  </cols>
  <sheetData>
    <row r="1" ht="15.75" thickBot="1"/>
    <row r="2" spans="3:55" ht="19.5" thickBot="1">
      <c r="C2" s="539" t="s">
        <v>88</v>
      </c>
      <c r="D2" s="540"/>
      <c r="E2" s="541"/>
      <c r="F2" s="542" t="s">
        <v>89</v>
      </c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06" t="s">
        <v>144</v>
      </c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507"/>
      <c r="AF2" s="507"/>
      <c r="AG2" s="507"/>
      <c r="AH2" s="507"/>
      <c r="AI2" s="507"/>
      <c r="AJ2" s="507"/>
      <c r="AK2" s="507"/>
      <c r="AL2" s="507"/>
      <c r="AM2" s="507"/>
      <c r="AN2" s="507"/>
      <c r="AO2" s="507"/>
      <c r="AP2" s="507"/>
      <c r="AQ2" s="507"/>
      <c r="AR2" s="507"/>
      <c r="AS2" s="507"/>
      <c r="AT2" s="507"/>
      <c r="AU2" s="507"/>
      <c r="AV2" s="507"/>
      <c r="AW2" s="507"/>
      <c r="AX2" s="507"/>
      <c r="AY2" s="507"/>
      <c r="AZ2" s="507"/>
      <c r="BA2" s="507"/>
      <c r="BB2" s="507"/>
      <c r="BC2" s="508"/>
    </row>
    <row r="3" spans="3:55" ht="31.5">
      <c r="C3" s="344" t="s">
        <v>90</v>
      </c>
      <c r="D3" s="345" t="s">
        <v>91</v>
      </c>
      <c r="E3" s="346" t="s">
        <v>92</v>
      </c>
      <c r="F3" s="347" t="s">
        <v>93</v>
      </c>
      <c r="G3" s="348" t="s">
        <v>94</v>
      </c>
      <c r="H3" s="348" t="s">
        <v>95</v>
      </c>
      <c r="I3" s="349" t="s">
        <v>96</v>
      </c>
      <c r="J3" s="349" t="s">
        <v>97</v>
      </c>
      <c r="K3" s="349" t="s">
        <v>98</v>
      </c>
      <c r="L3" s="349" t="s">
        <v>99</v>
      </c>
      <c r="M3" s="349" t="s">
        <v>100</v>
      </c>
      <c r="N3" s="349" t="s">
        <v>101</v>
      </c>
      <c r="O3" s="349" t="s">
        <v>102</v>
      </c>
      <c r="P3" s="349" t="s">
        <v>103</v>
      </c>
      <c r="Q3" s="350" t="s">
        <v>104</v>
      </c>
      <c r="R3" s="344" t="s">
        <v>143</v>
      </c>
      <c r="S3" s="345" t="s">
        <v>145</v>
      </c>
      <c r="T3" s="351" t="s">
        <v>155</v>
      </c>
      <c r="U3" s="345" t="s">
        <v>154</v>
      </c>
      <c r="V3" s="345" t="s">
        <v>153</v>
      </c>
      <c r="W3" s="345" t="s">
        <v>152</v>
      </c>
      <c r="X3" s="345" t="s">
        <v>151</v>
      </c>
      <c r="Y3" s="345" t="s">
        <v>211</v>
      </c>
      <c r="Z3" s="345" t="s">
        <v>149</v>
      </c>
      <c r="AA3" s="345" t="s">
        <v>148</v>
      </c>
      <c r="AB3" s="345" t="s">
        <v>147</v>
      </c>
      <c r="AC3" s="345" t="s">
        <v>146</v>
      </c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 t="s">
        <v>151</v>
      </c>
      <c r="AP3" s="345"/>
      <c r="AQ3" s="345"/>
      <c r="AR3" s="345"/>
      <c r="AS3" s="345"/>
      <c r="AT3" s="345"/>
      <c r="AU3" s="345"/>
      <c r="AV3" s="345" t="s">
        <v>153</v>
      </c>
      <c r="AW3" s="9" t="s">
        <v>152</v>
      </c>
      <c r="AX3" s="9" t="s">
        <v>151</v>
      </c>
      <c r="AY3" s="9" t="s">
        <v>150</v>
      </c>
      <c r="AZ3" s="9" t="s">
        <v>149</v>
      </c>
      <c r="BA3" s="9" t="s">
        <v>148</v>
      </c>
      <c r="BB3" s="9" t="s">
        <v>147</v>
      </c>
      <c r="BC3" s="10" t="s">
        <v>146</v>
      </c>
    </row>
    <row r="4" spans="2:55" ht="39.75" customHeight="1">
      <c r="B4" s="192" t="s">
        <v>105</v>
      </c>
      <c r="C4" s="182">
        <v>68</v>
      </c>
      <c r="D4" s="183">
        <v>68</v>
      </c>
      <c r="E4" s="184">
        <v>54</v>
      </c>
      <c r="F4" s="182">
        <v>53</v>
      </c>
      <c r="G4" s="182">
        <v>53</v>
      </c>
      <c r="H4" s="183">
        <v>60</v>
      </c>
      <c r="I4" s="183">
        <v>61</v>
      </c>
      <c r="J4" s="183">
        <v>63</v>
      </c>
      <c r="K4" s="183">
        <v>66</v>
      </c>
      <c r="L4" s="183">
        <v>70</v>
      </c>
      <c r="M4" s="183">
        <v>74</v>
      </c>
      <c r="N4" s="183">
        <v>73</v>
      </c>
      <c r="O4" s="183">
        <v>77</v>
      </c>
      <c r="P4" s="183">
        <v>76</v>
      </c>
      <c r="Q4" s="193">
        <v>74</v>
      </c>
      <c r="R4" s="182">
        <v>72</v>
      </c>
      <c r="S4" s="183">
        <v>74</v>
      </c>
      <c r="T4" s="183">
        <v>75</v>
      </c>
      <c r="U4" s="183">
        <v>77</v>
      </c>
      <c r="V4" s="183">
        <v>80</v>
      </c>
      <c r="W4" s="183">
        <v>80</v>
      </c>
      <c r="X4" s="183">
        <v>82</v>
      </c>
      <c r="Y4" s="183">
        <v>83</v>
      </c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>
        <v>82</v>
      </c>
      <c r="AP4" s="183"/>
      <c r="AQ4" s="183"/>
      <c r="AR4" s="183"/>
      <c r="AS4" s="183"/>
      <c r="AT4" s="183"/>
      <c r="AU4" s="183"/>
      <c r="AV4" s="183">
        <v>80</v>
      </c>
      <c r="AW4" s="11"/>
      <c r="AX4" s="11"/>
      <c r="AY4" s="11"/>
      <c r="AZ4" s="11"/>
      <c r="BA4" s="11"/>
      <c r="BB4" s="11"/>
      <c r="BC4" s="12"/>
    </row>
    <row r="5" spans="2:55" ht="39.75" customHeight="1">
      <c r="B5" s="194" t="s">
        <v>106</v>
      </c>
      <c r="C5" s="195">
        <v>13</v>
      </c>
      <c r="D5" s="196">
        <v>14</v>
      </c>
      <c r="E5" s="197">
        <v>20</v>
      </c>
      <c r="F5" s="195">
        <v>25</v>
      </c>
      <c r="G5" s="195">
        <v>25</v>
      </c>
      <c r="H5" s="196">
        <v>23</v>
      </c>
      <c r="I5" s="196">
        <v>23</v>
      </c>
      <c r="J5" s="196">
        <v>23</v>
      </c>
      <c r="K5" s="196">
        <v>16</v>
      </c>
      <c r="L5" s="196">
        <v>10</v>
      </c>
      <c r="M5" s="196">
        <v>10</v>
      </c>
      <c r="N5" s="196">
        <v>8</v>
      </c>
      <c r="O5" s="196">
        <v>10</v>
      </c>
      <c r="P5" s="196">
        <v>10</v>
      </c>
      <c r="Q5" s="198">
        <v>15</v>
      </c>
      <c r="R5" s="195">
        <v>14</v>
      </c>
      <c r="S5" s="196">
        <v>14</v>
      </c>
      <c r="T5" s="196">
        <v>15</v>
      </c>
      <c r="U5" s="196">
        <v>11</v>
      </c>
      <c r="V5" s="196">
        <v>9</v>
      </c>
      <c r="W5" s="196">
        <v>8</v>
      </c>
      <c r="X5" s="196">
        <v>7</v>
      </c>
      <c r="Y5" s="196">
        <v>7</v>
      </c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>
        <v>7</v>
      </c>
      <c r="AP5" s="196"/>
      <c r="AQ5" s="196"/>
      <c r="AR5" s="196"/>
      <c r="AS5" s="196"/>
      <c r="AT5" s="196"/>
      <c r="AU5" s="196"/>
      <c r="AV5" s="196">
        <v>10</v>
      </c>
      <c r="AW5" s="11"/>
      <c r="AX5" s="11"/>
      <c r="AY5" s="11"/>
      <c r="AZ5" s="11"/>
      <c r="BA5" s="11"/>
      <c r="BB5" s="11"/>
      <c r="BC5" s="12"/>
    </row>
    <row r="6" spans="2:55" ht="39.75" customHeight="1">
      <c r="B6" s="190" t="s">
        <v>107</v>
      </c>
      <c r="C6" s="187">
        <v>1</v>
      </c>
      <c r="D6" s="188">
        <v>0</v>
      </c>
      <c r="E6" s="189">
        <v>9</v>
      </c>
      <c r="F6" s="187">
        <v>8</v>
      </c>
      <c r="G6" s="187">
        <v>8</v>
      </c>
      <c r="H6" s="188">
        <v>3</v>
      </c>
      <c r="I6" s="188">
        <v>3</v>
      </c>
      <c r="J6" s="188">
        <v>1</v>
      </c>
      <c r="K6" s="188">
        <v>6</v>
      </c>
      <c r="L6" s="188">
        <v>9</v>
      </c>
      <c r="M6" s="188">
        <v>5</v>
      </c>
      <c r="N6" s="188">
        <v>9</v>
      </c>
      <c r="O6" s="188">
        <v>3</v>
      </c>
      <c r="P6" s="188">
        <v>4</v>
      </c>
      <c r="Q6" s="191">
        <v>1</v>
      </c>
      <c r="R6" s="187">
        <v>4</v>
      </c>
      <c r="S6" s="188">
        <v>2</v>
      </c>
      <c r="T6" s="188">
        <v>1</v>
      </c>
      <c r="U6" s="188">
        <v>3</v>
      </c>
      <c r="V6" s="188">
        <v>2</v>
      </c>
      <c r="W6" s="188">
        <v>3</v>
      </c>
      <c r="X6" s="188">
        <v>2</v>
      </c>
      <c r="Y6" s="188">
        <v>1</v>
      </c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>
        <v>2</v>
      </c>
      <c r="AP6" s="188"/>
      <c r="AQ6" s="188"/>
      <c r="AR6" s="188"/>
      <c r="AS6" s="188"/>
      <c r="AT6" s="188"/>
      <c r="AU6" s="188"/>
      <c r="AV6" s="188">
        <v>1</v>
      </c>
      <c r="AW6" s="11"/>
      <c r="AX6" s="11"/>
      <c r="AY6" s="11"/>
      <c r="AZ6" s="11"/>
      <c r="BA6" s="11"/>
      <c r="BB6" s="11"/>
      <c r="BC6" s="12"/>
    </row>
    <row r="7" spans="2:55" ht="39.75" customHeight="1">
      <c r="B7" s="13" t="s">
        <v>108</v>
      </c>
      <c r="C7" s="14">
        <f>SUM(C4:C6)</f>
        <v>82</v>
      </c>
      <c r="D7" s="15">
        <f>SUM(D4:D6)</f>
        <v>82</v>
      </c>
      <c r="E7" s="16">
        <f>SUM(E4:E6)</f>
        <v>83</v>
      </c>
      <c r="F7" s="14">
        <f aca="true" t="shared" si="0" ref="F7:N7">SUM(F4:F6)</f>
        <v>86</v>
      </c>
      <c r="G7" s="14">
        <f>SUM(G4:G6)</f>
        <v>86</v>
      </c>
      <c r="H7" s="15">
        <f t="shared" si="0"/>
        <v>86</v>
      </c>
      <c r="I7" s="15">
        <f t="shared" si="0"/>
        <v>87</v>
      </c>
      <c r="J7" s="15">
        <f t="shared" si="0"/>
        <v>87</v>
      </c>
      <c r="K7" s="15">
        <f t="shared" si="0"/>
        <v>88</v>
      </c>
      <c r="L7" s="15">
        <f t="shared" si="0"/>
        <v>89</v>
      </c>
      <c r="M7" s="15">
        <f t="shared" si="0"/>
        <v>89</v>
      </c>
      <c r="N7" s="15">
        <f t="shared" si="0"/>
        <v>90</v>
      </c>
      <c r="O7" s="15">
        <f>SUM(O4:O6)</f>
        <v>90</v>
      </c>
      <c r="P7" s="15">
        <v>90</v>
      </c>
      <c r="Q7" s="85">
        <v>90</v>
      </c>
      <c r="R7" s="14">
        <f>SUM(R4:R6)</f>
        <v>90</v>
      </c>
      <c r="S7" s="15">
        <f>SUM(S4:S6)</f>
        <v>90</v>
      </c>
      <c r="T7" s="15">
        <v>91</v>
      </c>
      <c r="U7" s="15">
        <f>SUM(U4:U6)</f>
        <v>91</v>
      </c>
      <c r="V7" s="15">
        <f>SUM(V4:V6)</f>
        <v>91</v>
      </c>
      <c r="W7" s="15">
        <f>SUM(W4:W6)</f>
        <v>91</v>
      </c>
      <c r="X7" s="15">
        <f>SUM(X4:X6)</f>
        <v>91</v>
      </c>
      <c r="Y7" s="15">
        <f>SUM(Y4:Y6)</f>
        <v>91</v>
      </c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>
        <f>SUM(AO4:AO6)</f>
        <v>91</v>
      </c>
      <c r="AP7" s="15"/>
      <c r="AQ7" s="15"/>
      <c r="AR7" s="15"/>
      <c r="AS7" s="15"/>
      <c r="AT7" s="15"/>
      <c r="AU7" s="15"/>
      <c r="AV7" s="15">
        <f>SUM(AV4:AV6)</f>
        <v>91</v>
      </c>
      <c r="AW7" s="15"/>
      <c r="AX7" s="15"/>
      <c r="AY7" s="15"/>
      <c r="AZ7" s="15"/>
      <c r="BA7" s="15"/>
      <c r="BB7" s="15"/>
      <c r="BC7" s="16"/>
    </row>
    <row r="8" spans="2:55" ht="27" thickBot="1">
      <c r="B8" s="1" t="s">
        <v>109</v>
      </c>
      <c r="C8" s="17">
        <f aca="true" t="shared" si="1" ref="C8:Y8">C4/C7</f>
        <v>0.8292682926829268</v>
      </c>
      <c r="D8" s="18">
        <f t="shared" si="1"/>
        <v>0.8292682926829268</v>
      </c>
      <c r="E8" s="19">
        <f t="shared" si="1"/>
        <v>0.6506024096385542</v>
      </c>
      <c r="F8" s="17">
        <f t="shared" si="1"/>
        <v>0.6162790697674418</v>
      </c>
      <c r="G8" s="18">
        <f t="shared" si="1"/>
        <v>0.6162790697674418</v>
      </c>
      <c r="H8" s="18">
        <f t="shared" si="1"/>
        <v>0.6976744186046512</v>
      </c>
      <c r="I8" s="18">
        <f t="shared" si="1"/>
        <v>0.7011494252873564</v>
      </c>
      <c r="J8" s="18">
        <f t="shared" si="1"/>
        <v>0.7241379310344828</v>
      </c>
      <c r="K8" s="18">
        <f t="shared" si="1"/>
        <v>0.75</v>
      </c>
      <c r="L8" s="18">
        <f t="shared" si="1"/>
        <v>0.7865168539325843</v>
      </c>
      <c r="M8" s="18">
        <f t="shared" si="1"/>
        <v>0.8314606741573034</v>
      </c>
      <c r="N8" s="18">
        <f t="shared" si="1"/>
        <v>0.8111111111111111</v>
      </c>
      <c r="O8" s="18">
        <f t="shared" si="1"/>
        <v>0.8555555555555555</v>
      </c>
      <c r="P8" s="18">
        <f t="shared" si="1"/>
        <v>0.8444444444444444</v>
      </c>
      <c r="Q8" s="84">
        <f t="shared" si="1"/>
        <v>0.8222222222222222</v>
      </c>
      <c r="R8" s="17">
        <f t="shared" si="1"/>
        <v>0.8</v>
      </c>
      <c r="S8" s="18">
        <f t="shared" si="1"/>
        <v>0.8222222222222222</v>
      </c>
      <c r="T8" s="18">
        <f t="shared" si="1"/>
        <v>0.8241758241758241</v>
      </c>
      <c r="U8" s="18">
        <f t="shared" si="1"/>
        <v>0.8461538461538461</v>
      </c>
      <c r="V8" s="18">
        <f t="shared" si="1"/>
        <v>0.8791208791208791</v>
      </c>
      <c r="W8" s="18">
        <f t="shared" si="1"/>
        <v>0.8791208791208791</v>
      </c>
      <c r="X8" s="18">
        <f t="shared" si="1"/>
        <v>0.9010989010989011</v>
      </c>
      <c r="Y8" s="18">
        <f t="shared" si="1"/>
        <v>0.9120879120879121</v>
      </c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>
        <f>AO4/AO7</f>
        <v>0.9010989010989011</v>
      </c>
      <c r="AP8" s="18"/>
      <c r="AQ8" s="18"/>
      <c r="AR8" s="18"/>
      <c r="AS8" s="18"/>
      <c r="AT8" s="18"/>
      <c r="AU8" s="18"/>
      <c r="AV8" s="18">
        <f aca="true" t="shared" si="2" ref="AV8:BC8">AV4/AV7</f>
        <v>0.8791208791208791</v>
      </c>
      <c r="AW8" s="18" t="e">
        <f t="shared" si="2"/>
        <v>#DIV/0!</v>
      </c>
      <c r="AX8" s="18" t="e">
        <f t="shared" si="2"/>
        <v>#DIV/0!</v>
      </c>
      <c r="AY8" s="18" t="e">
        <f t="shared" si="2"/>
        <v>#DIV/0!</v>
      </c>
      <c r="AZ8" s="18" t="e">
        <f t="shared" si="2"/>
        <v>#DIV/0!</v>
      </c>
      <c r="BA8" s="18" t="e">
        <f t="shared" si="2"/>
        <v>#DIV/0!</v>
      </c>
      <c r="BB8" s="18" t="e">
        <f t="shared" si="2"/>
        <v>#DIV/0!</v>
      </c>
      <c r="BC8" s="19" t="e">
        <f t="shared" si="2"/>
        <v>#DIV/0!</v>
      </c>
    </row>
    <row r="10" spans="3:56" ht="15">
      <c r="C10" s="20"/>
      <c r="D10" s="20">
        <f>(D8-C8)/C8</f>
        <v>0</v>
      </c>
      <c r="E10" s="20">
        <f>(E8-D8)/D8</f>
        <v>-0.21545003543586108</v>
      </c>
      <c r="F10" s="20">
        <f>(F8-E8)/E8</f>
        <v>-0.05275624461670973</v>
      </c>
      <c r="G10" s="20">
        <f>(G8-F8)/F8</f>
        <v>0</v>
      </c>
      <c r="H10" s="20">
        <f aca="true" t="shared" si="3" ref="H10:U10">(H8-G8)/G8</f>
        <v>0.13207547169811326</v>
      </c>
      <c r="I10" s="20">
        <f t="shared" si="3"/>
        <v>0.004980842911877414</v>
      </c>
      <c r="J10" s="20">
        <f t="shared" si="3"/>
        <v>0.0327868852459016</v>
      </c>
      <c r="K10" s="20">
        <f t="shared" si="3"/>
        <v>0.035714285714285705</v>
      </c>
      <c r="L10" s="20">
        <f t="shared" si="3"/>
        <v>0.04868913857677907</v>
      </c>
      <c r="M10" s="20">
        <f t="shared" si="3"/>
        <v>0.05714285714285714</v>
      </c>
      <c r="N10" s="20">
        <f t="shared" si="3"/>
        <v>-0.024474474474474508</v>
      </c>
      <c r="O10" s="20">
        <f t="shared" si="3"/>
        <v>0.05479452054794515</v>
      </c>
      <c r="P10" s="20">
        <f t="shared" si="3"/>
        <v>-0.012987012987012941</v>
      </c>
      <c r="Q10" s="20">
        <f t="shared" si="3"/>
        <v>-0.026315789473684247</v>
      </c>
      <c r="R10" s="20">
        <f t="shared" si="3"/>
        <v>-0.02702702702702693</v>
      </c>
      <c r="S10" s="20">
        <f t="shared" si="3"/>
        <v>0.02777777777777768</v>
      </c>
      <c r="T10" s="20">
        <f t="shared" si="3"/>
        <v>0.0023760023760023676</v>
      </c>
      <c r="U10" s="20">
        <f t="shared" si="3"/>
        <v>0.026666666666666707</v>
      </c>
      <c r="V10" s="20">
        <f>(V8-U8)/U8</f>
        <v>0.03896103896103895</v>
      </c>
      <c r="W10" s="20">
        <f>(W8-V8)/V8</f>
        <v>0</v>
      </c>
      <c r="X10" s="20">
        <f>(X8-W8)/W8</f>
        <v>0.02500000000000004</v>
      </c>
      <c r="Y10" s="20">
        <f>(Y8-X8)/X8</f>
        <v>0.01219512195121947</v>
      </c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>
        <f>(AO8-W8)/W8</f>
        <v>0.02500000000000004</v>
      </c>
      <c r="AP10" s="20"/>
      <c r="AQ10" s="20"/>
      <c r="AR10" s="20"/>
      <c r="AS10" s="20"/>
      <c r="AT10" s="20"/>
      <c r="AU10" s="20"/>
      <c r="AV10" s="20">
        <f>(AV8-U8)/U8</f>
        <v>0.03896103896103895</v>
      </c>
      <c r="BD10" s="20"/>
    </row>
    <row r="11" spans="3:56" ht="15">
      <c r="C11" s="20"/>
      <c r="D11" s="20">
        <f>(C8*D10)+C8</f>
        <v>0.8292682926829268</v>
      </c>
      <c r="E11" s="20">
        <f>(D8*E10)+D8</f>
        <v>0.6506024096385542</v>
      </c>
      <c r="F11" s="20">
        <f>(E8*F10)+E8</f>
        <v>0.6162790697674418</v>
      </c>
      <c r="G11" s="20">
        <f>(F8*G10)+F8</f>
        <v>0.6162790697674418</v>
      </c>
      <c r="H11" s="20">
        <f aca="true" t="shared" si="4" ref="H11:U11">(G8*H10)+G8</f>
        <v>0.6976744186046512</v>
      </c>
      <c r="I11" s="20">
        <f t="shared" si="4"/>
        <v>0.7011494252873564</v>
      </c>
      <c r="J11" s="20">
        <f t="shared" si="4"/>
        <v>0.7241379310344828</v>
      </c>
      <c r="K11" s="20">
        <f t="shared" si="4"/>
        <v>0.75</v>
      </c>
      <c r="L11" s="20">
        <f t="shared" si="4"/>
        <v>0.7865168539325843</v>
      </c>
      <c r="M11" s="20">
        <f t="shared" si="4"/>
        <v>0.8314606741573034</v>
      </c>
      <c r="N11" s="20">
        <f t="shared" si="4"/>
        <v>0.8111111111111111</v>
      </c>
      <c r="O11" s="20">
        <f t="shared" si="4"/>
        <v>0.8555555555555555</v>
      </c>
      <c r="P11" s="20">
        <f t="shared" si="4"/>
        <v>0.8444444444444444</v>
      </c>
      <c r="Q11" s="20">
        <f t="shared" si="4"/>
        <v>0.8222222222222222</v>
      </c>
      <c r="R11" s="20">
        <f t="shared" si="4"/>
        <v>0.8</v>
      </c>
      <c r="S11" s="20">
        <f t="shared" si="4"/>
        <v>0.8222222222222222</v>
      </c>
      <c r="T11" s="20">
        <f t="shared" si="4"/>
        <v>0.8241758241758241</v>
      </c>
      <c r="U11" s="20">
        <f t="shared" si="4"/>
        <v>0.8461538461538461</v>
      </c>
      <c r="V11" s="20">
        <f>(L8*V10)+L8</f>
        <v>0.8171603677221655</v>
      </c>
      <c r="W11" s="20">
        <f>(M8*W10)+M8</f>
        <v>0.8314606741573034</v>
      </c>
      <c r="X11" s="20">
        <f>(N8*X10)+N8</f>
        <v>0.831388888888889</v>
      </c>
      <c r="Y11" s="20">
        <f>(O8*Y10)+O8</f>
        <v>0.8659891598915989</v>
      </c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>
        <f>(N8*AO10)+N8</f>
        <v>0.831388888888889</v>
      </c>
      <c r="AP11" s="20"/>
      <c r="AQ11" s="20"/>
      <c r="AR11" s="20"/>
      <c r="AS11" s="20"/>
      <c r="AT11" s="20"/>
      <c r="AU11" s="20"/>
      <c r="AV11" s="20">
        <f>(U8*AV10)+U8</f>
        <v>0.8791208791208791</v>
      </c>
      <c r="BD11" s="20"/>
    </row>
    <row r="12" spans="2:56" ht="15">
      <c r="B12" s="246" t="s">
        <v>110</v>
      </c>
      <c r="C12" s="247"/>
      <c r="D12" s="247">
        <f>D8/60%</f>
        <v>1.3821138211382114</v>
      </c>
      <c r="E12" s="247">
        <f>E8/60%</f>
        <v>1.0843373493975903</v>
      </c>
      <c r="F12" s="247">
        <f>F8/60%</f>
        <v>1.0271317829457365</v>
      </c>
      <c r="G12" s="247">
        <f>G8/60%</f>
        <v>1.0271317829457365</v>
      </c>
      <c r="H12" s="247">
        <f aca="true" t="shared" si="5" ref="H12:S12">H8/60%</f>
        <v>1.1627906976744187</v>
      </c>
      <c r="I12" s="247">
        <f t="shared" si="5"/>
        <v>1.1685823754789273</v>
      </c>
      <c r="J12" s="247">
        <f t="shared" si="5"/>
        <v>1.206896551724138</v>
      </c>
      <c r="K12" s="247">
        <f t="shared" si="5"/>
        <v>1.25</v>
      </c>
      <c r="L12" s="247">
        <f t="shared" si="5"/>
        <v>1.3108614232209739</v>
      </c>
      <c r="M12" s="247">
        <f t="shared" si="5"/>
        <v>1.3857677902621723</v>
      </c>
      <c r="N12" s="247">
        <f t="shared" si="5"/>
        <v>1.3518518518518519</v>
      </c>
      <c r="O12" s="247">
        <f t="shared" si="5"/>
        <v>1.4259259259259258</v>
      </c>
      <c r="P12" s="247">
        <f t="shared" si="5"/>
        <v>1.4074074074074074</v>
      </c>
      <c r="Q12" s="247">
        <f t="shared" si="5"/>
        <v>1.3703703703703705</v>
      </c>
      <c r="R12" s="247">
        <f t="shared" si="5"/>
        <v>1.3333333333333335</v>
      </c>
      <c r="S12" s="247">
        <f t="shared" si="5"/>
        <v>1.3703703703703705</v>
      </c>
      <c r="T12" s="247">
        <f aca="true" t="shared" si="6" ref="T12:Y12">T8/60%</f>
        <v>1.3736263736263736</v>
      </c>
      <c r="U12" s="247">
        <f t="shared" si="6"/>
        <v>1.4102564102564104</v>
      </c>
      <c r="V12" s="247">
        <f t="shared" si="6"/>
        <v>1.4652014652014653</v>
      </c>
      <c r="W12" s="247">
        <f t="shared" si="6"/>
        <v>1.4652014652014653</v>
      </c>
      <c r="X12" s="247">
        <f t="shared" si="6"/>
        <v>1.5018315018315018</v>
      </c>
      <c r="Y12" s="247">
        <f t="shared" si="6"/>
        <v>1.52014652014652</v>
      </c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>
        <f>AO8/60%</f>
        <v>1.5018315018315018</v>
      </c>
      <c r="AP12" s="247"/>
      <c r="AQ12" s="247"/>
      <c r="AR12" s="247"/>
      <c r="AS12" s="247"/>
      <c r="AT12" s="247"/>
      <c r="AU12" s="247"/>
      <c r="AV12" s="247">
        <f>AV8/60%</f>
        <v>1.4652014652014653</v>
      </c>
      <c r="BD12" s="20"/>
    </row>
    <row r="16" ht="15.75" thickBot="1">
      <c r="G16" t="s">
        <v>87</v>
      </c>
    </row>
    <row r="17" spans="3:5" ht="15.75" thickBot="1">
      <c r="C17" s="24" t="s">
        <v>60</v>
      </c>
      <c r="D17" s="2" t="s">
        <v>61</v>
      </c>
      <c r="E17" s="2" t="s">
        <v>62</v>
      </c>
    </row>
    <row r="18" spans="3:5" ht="15.75" thickBot="1">
      <c r="C18" s="536">
        <v>2010</v>
      </c>
      <c r="D18" s="3" t="s">
        <v>63</v>
      </c>
      <c r="E18" s="4">
        <v>0.3974</v>
      </c>
    </row>
    <row r="19" spans="3:5" ht="15.75" thickBot="1">
      <c r="C19" s="537"/>
      <c r="D19" s="3" t="s">
        <v>64</v>
      </c>
      <c r="E19" s="4">
        <v>0.4744</v>
      </c>
    </row>
    <row r="20" spans="3:5" ht="15.75" thickBot="1">
      <c r="C20" s="537"/>
      <c r="D20" s="3" t="s">
        <v>65</v>
      </c>
      <c r="E20" s="4">
        <v>0.4875</v>
      </c>
    </row>
    <row r="21" spans="3:5" ht="15.75" thickBot="1">
      <c r="C21" s="537"/>
      <c r="D21" s="3" t="s">
        <v>66</v>
      </c>
      <c r="E21" s="4">
        <v>0.5309</v>
      </c>
    </row>
    <row r="22" spans="3:5" ht="15.75" thickBot="1">
      <c r="C22" s="537"/>
      <c r="D22" s="3" t="s">
        <v>67</v>
      </c>
      <c r="E22" s="4">
        <v>0.5854</v>
      </c>
    </row>
    <row r="23" spans="3:5" ht="15.75" thickBot="1">
      <c r="C23" s="538"/>
      <c r="D23" s="5" t="s">
        <v>68</v>
      </c>
      <c r="E23" s="6">
        <v>0.5732</v>
      </c>
    </row>
    <row r="24" spans="3:5" ht="15">
      <c r="C24" s="536">
        <v>2011</v>
      </c>
      <c r="D24" s="25" t="s">
        <v>69</v>
      </c>
      <c r="E24" s="7">
        <v>0.525</v>
      </c>
    </row>
    <row r="25" spans="3:5" ht="15">
      <c r="C25" s="537"/>
      <c r="D25" s="26" t="s">
        <v>70</v>
      </c>
      <c r="E25" s="8">
        <v>0.6</v>
      </c>
    </row>
    <row r="26" spans="3:16" ht="15">
      <c r="C26" s="537"/>
      <c r="D26" s="26" t="s">
        <v>71</v>
      </c>
      <c r="E26" s="8">
        <v>0.6125</v>
      </c>
      <c r="P26" s="21"/>
    </row>
    <row r="27" spans="3:5" ht="15">
      <c r="C27" s="537"/>
      <c r="D27" s="26" t="s">
        <v>72</v>
      </c>
      <c r="E27" s="8">
        <v>0.5185185185185185</v>
      </c>
    </row>
    <row r="28" spans="3:5" ht="15">
      <c r="C28" s="537"/>
      <c r="D28" s="26" t="s">
        <v>73</v>
      </c>
      <c r="E28" s="8">
        <v>0.6296</v>
      </c>
    </row>
    <row r="29" spans="3:5" ht="15">
      <c r="C29" s="537"/>
      <c r="D29" s="26" t="s">
        <v>74</v>
      </c>
      <c r="E29" s="8">
        <v>0.642</v>
      </c>
    </row>
    <row r="30" spans="3:5" ht="15">
      <c r="C30" s="537"/>
      <c r="D30" s="26" t="s">
        <v>63</v>
      </c>
      <c r="E30" s="8">
        <v>0.7037</v>
      </c>
    </row>
    <row r="31" spans="3:5" ht="15">
      <c r="C31" s="537"/>
      <c r="D31" s="26" t="s">
        <v>64</v>
      </c>
      <c r="E31" s="8">
        <v>0.679</v>
      </c>
    </row>
    <row r="32" spans="3:5" ht="15">
      <c r="C32" s="537"/>
      <c r="D32" s="26" t="s">
        <v>65</v>
      </c>
      <c r="E32" s="8">
        <v>0.7901</v>
      </c>
    </row>
    <row r="33" spans="3:11" ht="15" customHeight="1" thickBot="1">
      <c r="C33" s="537"/>
      <c r="D33" s="27" t="s">
        <v>66</v>
      </c>
      <c r="E33" s="22">
        <v>0.8293</v>
      </c>
      <c r="K33" s="21" t="s">
        <v>111</v>
      </c>
    </row>
    <row r="34" spans="3:5" ht="15.75" thickBot="1">
      <c r="C34" s="537"/>
      <c r="D34" s="27" t="s">
        <v>67</v>
      </c>
      <c r="E34" s="22">
        <v>0.8293</v>
      </c>
    </row>
    <row r="35" spans="3:5" ht="15.75" thickBot="1">
      <c r="C35" s="538"/>
      <c r="D35" s="27" t="s">
        <v>68</v>
      </c>
      <c r="E35" s="22">
        <v>0.6506</v>
      </c>
    </row>
    <row r="36" spans="3:5" ht="15">
      <c r="C36" s="536">
        <v>2012</v>
      </c>
      <c r="D36" s="25" t="s">
        <v>69</v>
      </c>
      <c r="E36" s="7">
        <v>0.6</v>
      </c>
    </row>
    <row r="37" spans="3:5" ht="15">
      <c r="C37" s="537"/>
      <c r="D37" s="26" t="s">
        <v>70</v>
      </c>
      <c r="E37" s="8">
        <v>0.6163</v>
      </c>
    </row>
    <row r="38" spans="3:5" ht="15">
      <c r="C38" s="537"/>
      <c r="D38" s="26" t="s">
        <v>71</v>
      </c>
      <c r="E38" s="8">
        <v>0.6977</v>
      </c>
    </row>
    <row r="39" spans="3:5" ht="15">
      <c r="C39" s="537"/>
      <c r="D39" s="26" t="s">
        <v>72</v>
      </c>
      <c r="E39" s="8">
        <v>0.7011</v>
      </c>
    </row>
    <row r="40" spans="3:5" ht="15">
      <c r="C40" s="537"/>
      <c r="D40" s="26" t="s">
        <v>73</v>
      </c>
      <c r="E40" s="8">
        <v>0.7241</v>
      </c>
    </row>
    <row r="41" spans="3:5" ht="15">
      <c r="C41" s="537"/>
      <c r="D41" s="26" t="s">
        <v>74</v>
      </c>
      <c r="E41" s="8">
        <v>0.75</v>
      </c>
    </row>
    <row r="42" spans="3:5" ht="15">
      <c r="C42" s="537"/>
      <c r="D42" s="26" t="s">
        <v>63</v>
      </c>
      <c r="E42" s="8">
        <v>0.7978</v>
      </c>
    </row>
    <row r="43" spans="3:5" ht="15">
      <c r="C43" s="537"/>
      <c r="D43" s="26" t="s">
        <v>64</v>
      </c>
      <c r="E43" s="8">
        <v>0.8315</v>
      </c>
    </row>
    <row r="44" spans="3:5" ht="15">
      <c r="C44" s="537"/>
      <c r="D44" s="26" t="s">
        <v>65</v>
      </c>
      <c r="E44" s="8">
        <v>0.8111</v>
      </c>
    </row>
    <row r="45" spans="3:5" ht="15">
      <c r="C45" s="537"/>
      <c r="D45" s="26" t="s">
        <v>66</v>
      </c>
      <c r="E45" s="8">
        <v>0.8556</v>
      </c>
    </row>
    <row r="46" spans="3:5" ht="15">
      <c r="C46" s="537"/>
      <c r="D46" s="26" t="s">
        <v>67</v>
      </c>
      <c r="E46" s="8">
        <v>0.8556</v>
      </c>
    </row>
    <row r="47" spans="3:5" ht="15.75" thickBot="1">
      <c r="C47" s="538"/>
      <c r="D47" s="23" t="s">
        <v>68</v>
      </c>
      <c r="E47" s="28">
        <v>0.8222</v>
      </c>
    </row>
    <row r="48" spans="3:5" ht="15">
      <c r="C48" s="536">
        <v>2013</v>
      </c>
      <c r="D48" s="25" t="s">
        <v>69</v>
      </c>
      <c r="E48" s="7">
        <v>0.8</v>
      </c>
    </row>
    <row r="49" spans="3:5" ht="15">
      <c r="C49" s="537"/>
      <c r="D49" s="26" t="s">
        <v>70</v>
      </c>
      <c r="E49" s="8">
        <v>0.8222</v>
      </c>
    </row>
    <row r="50" spans="3:5" ht="15">
      <c r="C50" s="537"/>
      <c r="D50" s="26" t="s">
        <v>71</v>
      </c>
      <c r="E50" s="8">
        <f>+T8</f>
        <v>0.8241758241758241</v>
      </c>
    </row>
    <row r="51" spans="3:5" ht="15">
      <c r="C51" s="537"/>
      <c r="D51" s="26" t="s">
        <v>72</v>
      </c>
      <c r="E51" s="8">
        <v>0.8462</v>
      </c>
    </row>
    <row r="52" spans="3:5" ht="15">
      <c r="C52" s="537"/>
      <c r="D52" s="26" t="s">
        <v>73</v>
      </c>
      <c r="E52" s="8">
        <v>0.8791</v>
      </c>
    </row>
    <row r="53" spans="3:5" ht="15">
      <c r="C53" s="537"/>
      <c r="D53" s="26" t="s">
        <v>74</v>
      </c>
      <c r="E53" s="8">
        <v>0.8791</v>
      </c>
    </row>
    <row r="54" spans="3:5" ht="15">
      <c r="C54" s="537"/>
      <c r="D54" s="26" t="s">
        <v>63</v>
      </c>
      <c r="E54" s="8">
        <v>0.9011</v>
      </c>
    </row>
    <row r="55" spans="3:5" ht="15">
      <c r="C55" s="537"/>
      <c r="D55" s="26" t="s">
        <v>64</v>
      </c>
      <c r="E55" s="8">
        <v>0.9121</v>
      </c>
    </row>
    <row r="56" spans="3:5" ht="15">
      <c r="C56" s="537"/>
      <c r="D56" s="26" t="s">
        <v>65</v>
      </c>
      <c r="E56" s="8"/>
    </row>
    <row r="57" spans="3:5" ht="15">
      <c r="C57" s="537"/>
      <c r="D57" s="26" t="s">
        <v>66</v>
      </c>
      <c r="E57" s="8"/>
    </row>
    <row r="58" spans="3:5" ht="15">
      <c r="C58" s="537"/>
      <c r="D58" s="26" t="s">
        <v>67</v>
      </c>
      <c r="E58" s="8"/>
    </row>
    <row r="59" spans="3:5" ht="15.75" thickBot="1">
      <c r="C59" s="538"/>
      <c r="D59" s="23" t="s">
        <v>68</v>
      </c>
      <c r="E59" s="28"/>
    </row>
  </sheetData>
  <sheetProtection/>
  <mergeCells count="7">
    <mergeCell ref="C48:C59"/>
    <mergeCell ref="C2:E2"/>
    <mergeCell ref="F2:Q2"/>
    <mergeCell ref="R2:BC2"/>
    <mergeCell ref="C18:C23"/>
    <mergeCell ref="C24:C35"/>
    <mergeCell ref="C36:C47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yvaldeblanquez</dc:creator>
  <cp:keywords/>
  <dc:description/>
  <cp:lastModifiedBy>SOPORTE</cp:lastModifiedBy>
  <cp:lastPrinted>2013-05-01T10:24:18Z</cp:lastPrinted>
  <dcterms:created xsi:type="dcterms:W3CDTF">2010-07-05T19:54:17Z</dcterms:created>
  <dcterms:modified xsi:type="dcterms:W3CDTF">2013-09-02T14:46:29Z</dcterms:modified>
  <cp:category/>
  <cp:version/>
  <cp:contentType/>
  <cp:contentStatus/>
</cp:coreProperties>
</file>