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1760" windowHeight="4470" tabRatio="874" activeTab="0"/>
  </bookViews>
  <sheets>
    <sheet name="General" sheetId="1" r:id="rId1"/>
    <sheet name="Ranking  últimos 3 meses" sheetId="2" r:id="rId2"/>
    <sheet name="Ranking consolidado 2014" sheetId="3" r:id="rId3"/>
    <sheet name="Estadídticas por tipología" sheetId="4" r:id="rId4"/>
    <sheet name="Estadisticas avance 2014" sheetId="5" r:id="rId5"/>
    <sheet name="Estadisticas por nivel de uso" sheetId="6" r:id="rId6"/>
    <sheet name="PQR Vencidos_nivel_nacional" sheetId="7" r:id="rId7"/>
    <sheet name="PQR _Web_nivel_nacional " sheetId="8" r:id="rId8"/>
    <sheet name="Estadisticas avance 2013" sheetId="9" r:id="rId9"/>
    <sheet name="Consolidado Estadisticas" sheetId="10" r:id="rId10"/>
  </sheets>
  <definedNames/>
  <calcPr fullCalcOnLoad="1"/>
</workbook>
</file>

<file path=xl/comments10.xml><?xml version="1.0" encoding="utf-8"?>
<comments xmlns="http://schemas.openxmlformats.org/spreadsheetml/2006/main">
  <authors>
    <author>yvaldeblanquez</author>
    <author>JaimePinilla</author>
    <author>SOPORTE</author>
  </authors>
  <commentList>
    <comment ref="E7" authorId="0">
      <text>
        <r>
          <rPr>
            <b/>
            <sz val="9"/>
            <rFont val="Tahoma"/>
            <family val="2"/>
          </rPr>
          <t>La Secretaría de educación de Buga inició con la implementación del SAC desde el 19 de octubre de 2011</t>
        </r>
      </text>
    </comment>
    <comment ref="F7" authorId="0">
      <text>
        <r>
          <rPr>
            <b/>
            <sz val="9"/>
            <rFont val="Tahoma"/>
            <family val="2"/>
          </rPr>
          <t>La Secretaría de educación de Buga inició con la implementación del SAC desde el 19 de octubre de 2011</t>
        </r>
      </text>
    </comment>
    <comment ref="G7" authorId="0">
      <text>
        <r>
          <rPr>
            <b/>
            <sz val="9"/>
            <rFont val="Tahoma"/>
            <family val="2"/>
          </rPr>
          <t>La Secretaría de educación de Yopal inició con la implementación del SAC desde el 1 de diciembre de 2011</t>
        </r>
      </text>
    </comment>
    <comment ref="H7" authorId="0">
      <text>
        <r>
          <rPr>
            <b/>
            <sz val="9"/>
            <rFont val="Tahoma"/>
            <family val="2"/>
          </rPr>
          <t>Inició con el uso del SAC: Sabaneta</t>
        </r>
      </text>
    </comment>
    <comment ref="I7" authorId="0">
      <text>
        <r>
          <rPr>
            <b/>
            <sz val="9"/>
            <rFont val="Tahoma"/>
            <family val="2"/>
          </rPr>
          <t>Inició con el uso del SAC: Sabaneta</t>
        </r>
      </text>
    </comment>
    <comment ref="K7" authorId="0">
      <text>
        <r>
          <rPr>
            <b/>
            <sz val="9"/>
            <rFont val="Tahoma"/>
            <family val="2"/>
          </rPr>
          <t xml:space="preserve">Inició con uso del SAC Soledad
</t>
        </r>
      </text>
    </comment>
    <comment ref="M7" authorId="1">
      <text>
        <r>
          <rPr>
            <b/>
            <sz val="9"/>
            <rFont val="Tahoma"/>
            <family val="2"/>
          </rPr>
          <t>JaimePinilla:</t>
        </r>
        <r>
          <rPr>
            <sz val="9"/>
            <rFont val="Tahoma"/>
            <family val="2"/>
          </rPr>
          <t xml:space="preserve">
INICIÓ CON EL USO DEL SAC: Cundinamarca
</t>
        </r>
      </text>
    </comment>
    <comment ref="N7" authorId="1">
      <text>
        <r>
          <rPr>
            <b/>
            <sz val="9"/>
            <rFont val="Tahoma"/>
            <family val="2"/>
          </rPr>
          <t>JaimePinilla:</t>
        </r>
        <r>
          <rPr>
            <sz val="9"/>
            <rFont val="Tahoma"/>
            <family val="2"/>
          </rPr>
          <t xml:space="preserve">
Inició con el uso del SAC: Amazonas
</t>
        </r>
      </text>
    </comment>
    <comment ref="V7" authorId="2">
      <text>
        <r>
          <rPr>
            <b/>
            <sz val="9"/>
            <rFont val="Tahoma"/>
            <family val="2"/>
          </rPr>
          <t xml:space="preserve">
Inició con el uso del SAC: Malambo</t>
        </r>
      </text>
    </comment>
    <comment ref="P7" authorId="2">
      <text>
        <r>
          <rPr>
            <b/>
            <sz val="9"/>
            <rFont val="Tahoma"/>
            <family val="2"/>
          </rPr>
          <t>SOPORTE:</t>
        </r>
        <r>
          <rPr>
            <sz val="9"/>
            <rFont val="Tahoma"/>
            <family val="2"/>
          </rPr>
          <t xml:space="preserve">
inicia el uso de SAC la SE de Risaralda</t>
        </r>
      </text>
    </comment>
    <comment ref="AG7" authorId="2">
      <text>
        <r>
          <rPr>
            <b/>
            <sz val="9"/>
            <rFont val="Tahoma"/>
            <family val="2"/>
          </rPr>
          <t xml:space="preserve">
Inició con el uso del SAC: Malambo
</t>
        </r>
      </text>
    </comment>
  </commentList>
</comments>
</file>

<file path=xl/comments5.xml><?xml version="1.0" encoding="utf-8"?>
<comments xmlns="http://schemas.openxmlformats.org/spreadsheetml/2006/main">
  <authors>
    <author>SOPORTE</author>
  </authors>
  <commentList>
    <comment ref="E7" authorId="0">
      <text>
        <r>
          <rPr>
            <b/>
            <sz val="9"/>
            <rFont val="Tahoma"/>
            <family val="2"/>
          </rPr>
          <t xml:space="preserve">
Inició con el uso del SAC: Malambo
</t>
        </r>
      </text>
    </comment>
  </commentList>
</comments>
</file>

<file path=xl/comments6.xml><?xml version="1.0" encoding="utf-8"?>
<comments xmlns="http://schemas.openxmlformats.org/spreadsheetml/2006/main">
  <authors>
    <author>SOPORTE</author>
  </authors>
  <commentList>
    <comment ref="G8" authorId="0">
      <text>
        <r>
          <rPr>
            <b/>
            <sz val="9"/>
            <rFont val="Tahoma"/>
            <family val="2"/>
          </rPr>
          <t xml:space="preserve">
Inició con el uso del SAC: Malambo
</t>
        </r>
      </text>
    </comment>
    <comment ref="CG9" authorId="0">
      <text>
        <r>
          <rPr>
            <b/>
            <sz val="9"/>
            <rFont val="Tahoma"/>
            <family val="2"/>
          </rPr>
          <t xml:space="preserve">
Inició con el uso del SAC: Malambo
</t>
        </r>
      </text>
    </comment>
  </commentList>
</comments>
</file>

<file path=xl/comments9.xml><?xml version="1.0" encoding="utf-8"?>
<comments xmlns="http://schemas.openxmlformats.org/spreadsheetml/2006/main">
  <authors>
    <author>SOPORTE</author>
  </authors>
  <commentList>
    <comment ref="E7" authorId="0">
      <text>
        <r>
          <rPr>
            <b/>
            <sz val="9"/>
            <rFont val="Tahoma"/>
            <family val="2"/>
          </rPr>
          <t xml:space="preserve">
Inició con el uso del SAC: Malambo
</t>
        </r>
      </text>
    </comment>
  </commentList>
</comments>
</file>

<file path=xl/sharedStrings.xml><?xml version="1.0" encoding="utf-8"?>
<sst xmlns="http://schemas.openxmlformats.org/spreadsheetml/2006/main" count="1412" uniqueCount="211">
  <si>
    <t>Cesar</t>
  </si>
  <si>
    <t>Maicao</t>
  </si>
  <si>
    <t>Bucaramanga</t>
  </si>
  <si>
    <t>Sogamoso</t>
  </si>
  <si>
    <t>Bello</t>
  </si>
  <si>
    <t>Oportunidad en la respuesta</t>
  </si>
  <si>
    <t>Putumayo</t>
  </si>
  <si>
    <t>Cartago</t>
  </si>
  <si>
    <t>Villavicencio</t>
  </si>
  <si>
    <t>Soacha</t>
  </si>
  <si>
    <t>Florencia</t>
  </si>
  <si>
    <t>Barranquilla</t>
  </si>
  <si>
    <t>Armenia</t>
  </si>
  <si>
    <t>Valledupar</t>
  </si>
  <si>
    <t>Caldas</t>
  </si>
  <si>
    <t>Norte de Santander</t>
  </si>
  <si>
    <t>Envigado</t>
  </si>
  <si>
    <t>Vichada</t>
  </si>
  <si>
    <t>Sincelejo</t>
  </si>
  <si>
    <t>Magdalena</t>
  </si>
  <si>
    <t>Cali</t>
  </si>
  <si>
    <t>Puntaje</t>
  </si>
  <si>
    <t>Lorica</t>
  </si>
  <si>
    <t>Casanare</t>
  </si>
  <si>
    <t>Tunja</t>
  </si>
  <si>
    <t>Antioquia</t>
  </si>
  <si>
    <t>Manizales</t>
  </si>
  <si>
    <t>Dosquebradas</t>
  </si>
  <si>
    <t>Floridablanca</t>
  </si>
  <si>
    <t>Pereira</t>
  </si>
  <si>
    <t>Tolima</t>
  </si>
  <si>
    <t>Cauca</t>
  </si>
  <si>
    <t>Bolivar</t>
  </si>
  <si>
    <t>Duitama</t>
  </si>
  <si>
    <t>Huila</t>
  </si>
  <si>
    <t>Cartagena</t>
  </si>
  <si>
    <t>Tumaco</t>
  </si>
  <si>
    <t>Riohacha</t>
  </si>
  <si>
    <t>Buenaventura</t>
  </si>
  <si>
    <t>Meta</t>
  </si>
  <si>
    <t>Neiva</t>
  </si>
  <si>
    <t>Sucre</t>
  </si>
  <si>
    <t>Girardot</t>
  </si>
  <si>
    <t>Pasto</t>
  </si>
  <si>
    <t>Barrancabermeja</t>
  </si>
  <si>
    <t>Guaviare</t>
  </si>
  <si>
    <t>Arauca</t>
  </si>
  <si>
    <t>Apartado</t>
  </si>
  <si>
    <t>Mosquera</t>
  </si>
  <si>
    <t>Rionegro</t>
  </si>
  <si>
    <t>Ipiales</t>
  </si>
  <si>
    <t>Pitalito</t>
  </si>
  <si>
    <t>Turbo</t>
  </si>
  <si>
    <t>Guajira</t>
  </si>
  <si>
    <t>Piedecuesta</t>
  </si>
  <si>
    <t>No. Req Esperados</t>
  </si>
  <si>
    <t>Santa Marta</t>
  </si>
  <si>
    <t>ALTO</t>
  </si>
  <si>
    <t>MEDIO</t>
  </si>
  <si>
    <t>BAJO</t>
  </si>
  <si>
    <t>AÑO</t>
  </si>
  <si>
    <t>MES</t>
  </si>
  <si>
    <t>% SE en nivel Alto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</si>
  <si>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</si>
  <si>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</si>
  <si>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</si>
  <si>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</si>
  <si>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</si>
  <si>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</si>
  <si>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</si>
  <si>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</si>
  <si>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</si>
  <si>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</si>
  <si>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</si>
  <si>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</si>
  <si>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No. Req Radicados</t>
  </si>
  <si>
    <t>Sabaneta</t>
  </si>
  <si>
    <t>Chocó</t>
  </si>
  <si>
    <t>Quindío</t>
  </si>
  <si>
    <t>Popayán</t>
  </si>
  <si>
    <t>Ibagué</t>
  </si>
  <si>
    <t>Yopal</t>
  </si>
  <si>
    <t>Palmira</t>
  </si>
  <si>
    <t>Soledad</t>
  </si>
  <si>
    <t>Buga</t>
  </si>
  <si>
    <t>Boyacá</t>
  </si>
  <si>
    <t>Cundinamarca</t>
  </si>
  <si>
    <t xml:space="preserve"> </t>
  </si>
  <si>
    <t>ULTIMO TRIMESTRE 2011</t>
  </si>
  <si>
    <t>AÑO 2012</t>
  </si>
  <si>
    <r>
      <t xml:space="preserve">Numero de Secretarías de Educación en </t>
    </r>
    <r>
      <rPr>
        <b/>
        <sz val="14"/>
        <color indexed="8"/>
        <rFont val="Calibri"/>
        <family val="2"/>
      </rPr>
      <t xml:space="preserve">nivel alto de uso </t>
    </r>
  </si>
  <si>
    <r>
      <t xml:space="preserve">Numero de Secretarías de Educación en </t>
    </r>
    <r>
      <rPr>
        <b/>
        <sz val="14"/>
        <color indexed="8"/>
        <rFont val="Calibri"/>
        <family val="2"/>
      </rPr>
      <t xml:space="preserve">nivel medio de uso </t>
    </r>
  </si>
  <si>
    <r>
      <t xml:space="preserve">Numero de Secretarías de Educación en </t>
    </r>
    <r>
      <rPr>
        <b/>
        <sz val="14"/>
        <color indexed="8"/>
        <rFont val="Calibri"/>
        <family val="2"/>
      </rPr>
      <t xml:space="preserve">nivel bajo de uso </t>
    </r>
  </si>
  <si>
    <t>Total Secretarías de Educación implementando SAC</t>
  </si>
  <si>
    <t>% de Secretarías en nivel alto</t>
  </si>
  <si>
    <t>Porcentaje de cumplimiento de la  meta</t>
  </si>
  <si>
    <t xml:space="preserve">
</t>
  </si>
  <si>
    <t>Itagüí</t>
  </si>
  <si>
    <t>Magangué</t>
  </si>
  <si>
    <t>Vaupés</t>
  </si>
  <si>
    <t>Quibdó</t>
  </si>
  <si>
    <t>Girón</t>
  </si>
  <si>
    <t>Chía</t>
  </si>
  <si>
    <t>Tuluá</t>
  </si>
  <si>
    <t>Jamundí</t>
  </si>
  <si>
    <t>Sahagún</t>
  </si>
  <si>
    <t>Fusagasugá</t>
  </si>
  <si>
    <t>Ciénaga</t>
  </si>
  <si>
    <t>Guainía</t>
  </si>
  <si>
    <t>San Andrés</t>
  </si>
  <si>
    <t>Zipaquirá</t>
  </si>
  <si>
    <t>Amazonas</t>
  </si>
  <si>
    <t>Risaralda</t>
  </si>
  <si>
    <t>Cúcuta</t>
  </si>
  <si>
    <t>Valle del Cauca</t>
  </si>
  <si>
    <t>RANKING NACIONAL</t>
  </si>
  <si>
    <t>Secretaría</t>
  </si>
  <si>
    <t>Puesto</t>
  </si>
  <si>
    <t>Nivel</t>
  </si>
  <si>
    <t>Secretarías Tipología 1</t>
  </si>
  <si>
    <t>400 Requerimientos Mínimos</t>
  </si>
  <si>
    <t>Secretarías Tipología 2</t>
  </si>
  <si>
    <t>700 Requerimientos Mínimos</t>
  </si>
  <si>
    <t>1500 Requerimientos Mínimos</t>
  </si>
  <si>
    <t>Secretarías Tipología 3</t>
  </si>
  <si>
    <t>Secretarías Tipología 4</t>
  </si>
  <si>
    <t>1800 Requerimientos Mínimos</t>
  </si>
  <si>
    <t>AÑO 2013</t>
  </si>
  <si>
    <t>Diciembre 2013</t>
  </si>
  <si>
    <t>Noviembre 2013</t>
  </si>
  <si>
    <t>Octubre 2013</t>
  </si>
  <si>
    <t>Septiembre 2013</t>
  </si>
  <si>
    <t xml:space="preserve">Agosto 2013 </t>
  </si>
  <si>
    <t>Julio 2013</t>
  </si>
  <si>
    <t>Junio 2013</t>
  </si>
  <si>
    <t>Mayo 2013</t>
  </si>
  <si>
    <t>Nariño</t>
  </si>
  <si>
    <t>Nivel Alto</t>
  </si>
  <si>
    <t>Nivel Medio</t>
  </si>
  <si>
    <t>Nivel Bajo</t>
  </si>
  <si>
    <t>Total Nivel Alto</t>
  </si>
  <si>
    <t>TOTAL SECRETARIAS</t>
  </si>
  <si>
    <t>% Oportunidad de Respuesta</t>
  </si>
  <si>
    <t>Marzo</t>
  </si>
  <si>
    <t>Malambo</t>
  </si>
  <si>
    <r>
      <t xml:space="preserve">Número de Secretarías de Educación en </t>
    </r>
    <r>
      <rPr>
        <b/>
        <sz val="14"/>
        <color indexed="8"/>
        <rFont val="Calibri"/>
        <family val="2"/>
      </rPr>
      <t xml:space="preserve">nivel alto de uso </t>
    </r>
  </si>
  <si>
    <r>
      <t xml:space="preserve">Número de Secretarías de Educación en </t>
    </r>
    <r>
      <rPr>
        <b/>
        <sz val="14"/>
        <color indexed="8"/>
        <rFont val="Calibri"/>
        <family val="2"/>
      </rPr>
      <t xml:space="preserve">nivel medio de uso </t>
    </r>
  </si>
  <si>
    <r>
      <t xml:space="preserve">Número de Secretarías de Educación en </t>
    </r>
    <r>
      <rPr>
        <b/>
        <sz val="14"/>
        <color indexed="8"/>
        <rFont val="Calibri"/>
        <family val="2"/>
      </rPr>
      <t xml:space="preserve">nivel bajo de uso </t>
    </r>
  </si>
  <si>
    <t xml:space="preserve">Total </t>
  </si>
  <si>
    <t>No. Secretarías</t>
  </si>
  <si>
    <t>Porcentaje</t>
  </si>
  <si>
    <t xml:space="preserve">Enero </t>
  </si>
  <si>
    <t xml:space="preserve">Febrero </t>
  </si>
  <si>
    <t xml:space="preserve">Abril </t>
  </si>
  <si>
    <t>Mayo</t>
  </si>
  <si>
    <t>Alto</t>
  </si>
  <si>
    <t>Medio</t>
  </si>
  <si>
    <t>Bajo</t>
  </si>
  <si>
    <t>Nivel de uso</t>
  </si>
  <si>
    <r>
      <t xml:space="preserve"> </t>
    </r>
    <r>
      <rPr>
        <b/>
        <sz val="14"/>
        <color indexed="8"/>
        <rFont val="Calibri"/>
        <family val="2"/>
      </rPr>
      <t xml:space="preserve">Alto </t>
    </r>
  </si>
  <si>
    <r>
      <t>M</t>
    </r>
    <r>
      <rPr>
        <b/>
        <sz val="14"/>
        <color indexed="8"/>
        <rFont val="Calibri"/>
        <family val="2"/>
      </rPr>
      <t>edio</t>
    </r>
  </si>
  <si>
    <r>
      <t>B</t>
    </r>
    <r>
      <rPr>
        <b/>
        <sz val="14"/>
        <color indexed="8"/>
        <rFont val="Calibri"/>
        <family val="2"/>
      </rPr>
      <t xml:space="preserve">ajo </t>
    </r>
  </si>
  <si>
    <t>Facatativá</t>
  </si>
  <si>
    <t>Montería</t>
  </si>
  <si>
    <t>Caquetá</t>
  </si>
  <si>
    <t>Uribía</t>
  </si>
  <si>
    <t>Bolívar</t>
  </si>
  <si>
    <t>Atlántico</t>
  </si>
  <si>
    <t>Córdoba</t>
  </si>
  <si>
    <t>Junio</t>
  </si>
  <si>
    <t>Julio</t>
  </si>
  <si>
    <t xml:space="preserve">Julio </t>
  </si>
  <si>
    <t xml:space="preserve">Agosto </t>
  </si>
  <si>
    <t xml:space="preserve">Septiembre </t>
  </si>
  <si>
    <t xml:space="preserve">Octubre </t>
  </si>
  <si>
    <t xml:space="preserve">Noviembre </t>
  </si>
  <si>
    <t xml:space="preserve">Diciembre </t>
  </si>
  <si>
    <t>Agosto</t>
  </si>
  <si>
    <t xml:space="preserve">ESTADISTICAS USO  Y APROPIACIÓN DE SAC EN LAS SECRETARIAS DE EDUCACION - COMPARATIVO ÚLTIMOS 3 MESES </t>
  </si>
  <si>
    <t>Sistema de Atención al Ciudadano - SAC</t>
  </si>
  <si>
    <t>Septiembre</t>
  </si>
  <si>
    <t>Octubre</t>
  </si>
  <si>
    <t xml:space="preserve"> ESTADISTICAS USO  Y APROPIACIÓN DE SAC EN LAS SECRETARIAS DE EDUCACION - RANKING MESES ANTERIORES</t>
  </si>
  <si>
    <t>Diciembre</t>
  </si>
  <si>
    <t>Enero</t>
  </si>
  <si>
    <t xml:space="preserve">Marzo </t>
  </si>
  <si>
    <t xml:space="preserve">Mayo </t>
  </si>
  <si>
    <t xml:space="preserve">Junio </t>
  </si>
  <si>
    <t>Noviembre</t>
  </si>
  <si>
    <t>AÑO 2014</t>
  </si>
  <si>
    <t>Abril</t>
  </si>
  <si>
    <t>Febrero</t>
  </si>
  <si>
    <t>Cordoba</t>
  </si>
  <si>
    <t>Enero de 2014</t>
  </si>
  <si>
    <t xml:space="preserve"> Diciembre 2013</t>
  </si>
  <si>
    <t xml:space="preserve"> DICIEMBRE 2013</t>
  </si>
  <si>
    <t>Requerimientos vencidos a nivel nacional 2014 por mes</t>
  </si>
  <si>
    <t>Requerimientos radicados vía web a nivel nacional 2014 por mes</t>
  </si>
  <si>
    <t>Facatativa</t>
  </si>
  <si>
    <t>Monteria</t>
  </si>
  <si>
    <t>Narino</t>
  </si>
  <si>
    <t>Uribia</t>
  </si>
  <si>
    <t>Atlantico</t>
  </si>
  <si>
    <t>Caqueta</t>
  </si>
  <si>
    <t>Febrero de 2014</t>
  </si>
  <si>
    <t>Marzo de 2014</t>
  </si>
  <si>
    <t>Abril de 2014</t>
  </si>
  <si>
    <t>x</t>
  </si>
  <si>
    <t>Mayo de 2014</t>
  </si>
  <si>
    <t>Mayo 2014</t>
  </si>
  <si>
    <t>MAYO DE 2014</t>
  </si>
</sst>
</file>

<file path=xl/styles.xml><?xml version="1.0" encoding="utf-8"?>
<styleSheet xmlns="http://schemas.openxmlformats.org/spreadsheetml/2006/main">
  <numFmts count="4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#,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_(* #,##0.0_);_(* \(#,##0.0\);_(* &quot;-&quot;??_);_(@_)"/>
    <numFmt numFmtId="188" formatCode="_(* #,##0_);_(* \(#,##0\);_(* &quot;-&quot;??_);_(@_)"/>
    <numFmt numFmtId="189" formatCode="[$-240A]dddd\,\ dd&quot; de &quot;mmmm&quot; de &quot;yyyy"/>
    <numFmt numFmtId="190" formatCode="[$-240A]hh:mm:ss\ AM/PM"/>
    <numFmt numFmtId="191" formatCode="0.000%"/>
    <numFmt numFmtId="192" formatCode="_-* #,##0.00\ _P_t_a_-;\-* #,##0.00\ _P_t_a_-;_-* &quot;-&quot;??\ _P_t_a_-;_-@_-"/>
    <numFmt numFmtId="193" formatCode="0.000000000"/>
    <numFmt numFmtId="194" formatCode="0.00000000"/>
    <numFmt numFmtId="195" formatCode="0.0000000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9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6.5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b/>
      <sz val="12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20"/>
      <color indexed="8"/>
      <name val="Calibri"/>
      <family val="2"/>
    </font>
    <font>
      <b/>
      <sz val="16"/>
      <color indexed="9"/>
      <name val="Calibri"/>
      <family val="2"/>
    </font>
    <font>
      <sz val="20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20"/>
      <color indexed="8"/>
      <name val="Calibri"/>
      <family val="2"/>
    </font>
    <font>
      <sz val="10"/>
      <color indexed="63"/>
      <name val="Arial"/>
      <family val="2"/>
    </font>
    <font>
      <sz val="16"/>
      <color indexed="8"/>
      <name val="Arial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Arial"/>
      <family val="2"/>
    </font>
    <font>
      <b/>
      <sz val="22"/>
      <color indexed="9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Calibri"/>
      <family val="2"/>
    </font>
    <font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b/>
      <sz val="20"/>
      <color indexed="9"/>
      <name val="Calibri"/>
      <family val="2"/>
    </font>
    <font>
      <sz val="16"/>
      <color indexed="9"/>
      <name val="Calibri"/>
      <family val="2"/>
    </font>
    <font>
      <b/>
      <sz val="18"/>
      <color indexed="9"/>
      <name val="Calibri"/>
      <family val="2"/>
    </font>
    <font>
      <sz val="12"/>
      <color indexed="9"/>
      <name val="Calibri"/>
      <family val="2"/>
    </font>
    <font>
      <b/>
      <sz val="36"/>
      <color indexed="9"/>
      <name val="Arial"/>
      <family val="2"/>
    </font>
    <font>
      <b/>
      <sz val="16"/>
      <color indexed="8"/>
      <name val="Arial"/>
      <family val="2"/>
    </font>
    <font>
      <b/>
      <u val="single"/>
      <sz val="16"/>
      <color indexed="8"/>
      <name val="Arial"/>
      <family val="2"/>
    </font>
    <font>
      <b/>
      <sz val="14"/>
      <color indexed="57"/>
      <name val="Calibri"/>
      <family val="2"/>
    </font>
    <font>
      <b/>
      <sz val="12"/>
      <color indexed="5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0"/>
      <name val="Calibri"/>
      <family val="2"/>
    </font>
    <font>
      <sz val="20"/>
      <color theme="0"/>
      <name val="Calibri"/>
      <family val="2"/>
    </font>
    <font>
      <b/>
      <sz val="14"/>
      <color theme="0"/>
      <name val="Calibri"/>
      <family val="2"/>
    </font>
    <font>
      <b/>
      <sz val="10"/>
      <color rgb="FF333333"/>
      <name val="Arial"/>
      <family val="2"/>
    </font>
    <font>
      <b/>
      <sz val="10"/>
      <color theme="1"/>
      <name val="Arial"/>
      <family val="2"/>
    </font>
    <font>
      <sz val="20"/>
      <color theme="1"/>
      <name val="Calibri"/>
      <family val="2"/>
    </font>
    <font>
      <sz val="10"/>
      <color rgb="FF333333"/>
      <name val="Arial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10"/>
      <color rgb="FF000000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Arial"/>
      <family val="2"/>
    </font>
    <font>
      <b/>
      <sz val="22"/>
      <color theme="0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Calibri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20"/>
      <color theme="0"/>
      <name val="Calibri"/>
      <family val="2"/>
    </font>
    <font>
      <sz val="16"/>
      <color theme="0"/>
      <name val="Calibri"/>
      <family val="2"/>
    </font>
    <font>
      <b/>
      <sz val="18"/>
      <color theme="0"/>
      <name val="Calibri"/>
      <family val="2"/>
    </font>
    <font>
      <sz val="12"/>
      <color theme="0"/>
      <name val="Calibri"/>
      <family val="2"/>
    </font>
    <font>
      <b/>
      <sz val="36"/>
      <color theme="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EE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53735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theme="1"/>
      </left>
      <right style="medium">
        <color theme="1"/>
      </right>
      <top style="thin"/>
      <bottom style="thin"/>
    </border>
    <border>
      <left style="medium">
        <color theme="1"/>
      </left>
      <right style="medium">
        <color theme="1"/>
      </right>
      <top style="thin"/>
      <bottom style="medium">
        <color theme="1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>
        <color indexed="63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thin"/>
    </border>
    <border>
      <left style="thin"/>
      <right style="medium"/>
      <top style="thin"/>
      <bottom style="thin"/>
    </border>
    <border>
      <left style="medium">
        <color theme="1"/>
      </left>
      <right>
        <color indexed="63"/>
      </right>
      <top style="medium">
        <color theme="1"/>
      </top>
      <bottom style="thin"/>
    </border>
    <border>
      <left style="medium">
        <color theme="1"/>
      </left>
      <right>
        <color indexed="63"/>
      </right>
      <top style="thin"/>
      <bottom style="thin"/>
    </border>
    <border>
      <left style="medium">
        <color theme="1"/>
      </left>
      <right>
        <color indexed="63"/>
      </right>
      <top style="thin"/>
      <bottom style="medium">
        <color theme="1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>
        <color theme="0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>
        <color indexed="63"/>
      </bottom>
    </border>
    <border>
      <left style="medium">
        <color theme="0"/>
      </left>
      <right style="medium"/>
      <top style="medium">
        <color theme="0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>
        <color theme="0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theme="1"/>
      </left>
      <right>
        <color indexed="63"/>
      </right>
      <top style="medium"/>
      <bottom style="medium"/>
    </border>
    <border>
      <left style="medium">
        <color theme="1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/>
    </border>
    <border>
      <left style="medium">
        <color theme="0"/>
      </left>
      <right>
        <color indexed="63"/>
      </right>
      <top style="medium"/>
      <bottom style="medium">
        <color theme="0"/>
      </bottom>
    </border>
    <border>
      <left>
        <color indexed="63"/>
      </left>
      <right style="medium">
        <color theme="0"/>
      </right>
      <top style="medium"/>
      <bottom style="medium">
        <color theme="0"/>
      </bottom>
    </border>
    <border>
      <left style="medium"/>
      <right>
        <color indexed="63"/>
      </right>
      <top style="medium"/>
      <bottom style="medium">
        <color theme="0"/>
      </bottom>
    </border>
    <border>
      <left>
        <color indexed="63"/>
      </left>
      <right style="medium"/>
      <top style="medium"/>
      <bottom style="medium">
        <color theme="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5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70" fillId="29" borderId="1" applyNumberFormat="0" applyAlignment="0" applyProtection="0"/>
    <xf numFmtId="0" fontId="70" fillId="29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0" fontId="76" fillId="21" borderId="5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69" fillId="0" borderId="8" applyNumberFormat="0" applyFill="0" applyAlignment="0" applyProtection="0"/>
    <xf numFmtId="0" fontId="82" fillId="0" borderId="9" applyNumberFormat="0" applyFill="0" applyAlignment="0" applyProtection="0"/>
    <xf numFmtId="0" fontId="82" fillId="0" borderId="9" applyNumberFormat="0" applyFill="0" applyAlignment="0" applyProtection="0"/>
  </cellStyleXfs>
  <cellXfs count="529">
    <xf numFmtId="0" fontId="0" fillId="0" borderId="0" xfId="0" applyFont="1" applyAlignment="1">
      <alignment/>
    </xf>
    <xf numFmtId="0" fontId="83" fillId="0" borderId="10" xfId="0" applyFont="1" applyBorder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10" fontId="83" fillId="0" borderId="12" xfId="479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wrapText="1"/>
    </xf>
    <xf numFmtId="10" fontId="0" fillId="0" borderId="0" xfId="479" applyNumberFormat="1" applyFont="1" applyAlignment="1">
      <alignment/>
    </xf>
    <xf numFmtId="0" fontId="84" fillId="0" borderId="0" xfId="0" applyFont="1" applyFill="1" applyAlignment="1">
      <alignment/>
    </xf>
    <xf numFmtId="49" fontId="67" fillId="0" borderId="0" xfId="0" applyNumberFormat="1" applyFont="1" applyFill="1" applyAlignment="1">
      <alignment/>
    </xf>
    <xf numFmtId="0" fontId="75" fillId="0" borderId="0" xfId="0" applyFont="1" applyAlignment="1">
      <alignment/>
    </xf>
    <xf numFmtId="10" fontId="0" fillId="0" borderId="0" xfId="479" applyNumberFormat="1" applyFont="1" applyAlignment="1">
      <alignment horizontal="center"/>
    </xf>
    <xf numFmtId="0" fontId="64" fillId="0" borderId="0" xfId="0" applyFont="1" applyFill="1" applyAlignment="1">
      <alignment horizontal="center"/>
    </xf>
    <xf numFmtId="0" fontId="85" fillId="0" borderId="0" xfId="0" applyFont="1" applyFill="1" applyAlignment="1">
      <alignment horizontal="center"/>
    </xf>
    <xf numFmtId="10" fontId="82" fillId="0" borderId="0" xfId="479" applyNumberFormat="1" applyFont="1" applyFill="1" applyAlignment="1">
      <alignment horizontal="center" vertical="center" wrapText="1"/>
    </xf>
    <xf numFmtId="0" fontId="86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87" fillId="33" borderId="0" xfId="378" applyFont="1" applyFill="1" applyBorder="1" applyAlignment="1">
      <alignment horizontal="center"/>
      <protection/>
    </xf>
    <xf numFmtId="0" fontId="64" fillId="33" borderId="0" xfId="0" applyFont="1" applyFill="1" applyAlignment="1">
      <alignment horizontal="center"/>
    </xf>
    <xf numFmtId="0" fontId="88" fillId="33" borderId="13" xfId="378" applyFont="1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center" vertical="center"/>
    </xf>
    <xf numFmtId="0" fontId="90" fillId="33" borderId="0" xfId="378" applyFont="1" applyFill="1" applyBorder="1" applyAlignment="1">
      <alignment horizontal="center"/>
      <protection/>
    </xf>
    <xf numFmtId="10" fontId="82" fillId="0" borderId="14" xfId="0" applyNumberFormat="1" applyFont="1" applyBorder="1" applyAlignment="1">
      <alignment horizontal="center"/>
    </xf>
    <xf numFmtId="10" fontId="82" fillId="0" borderId="15" xfId="0" applyNumberFormat="1" applyFont="1" applyBorder="1" applyAlignment="1">
      <alignment horizontal="center"/>
    </xf>
    <xf numFmtId="10" fontId="82" fillId="0" borderId="16" xfId="0" applyNumberFormat="1" applyFont="1" applyBorder="1" applyAlignment="1">
      <alignment horizontal="center"/>
    </xf>
    <xf numFmtId="10" fontId="82" fillId="0" borderId="17" xfId="0" applyNumberFormat="1" applyFont="1" applyBorder="1" applyAlignment="1">
      <alignment horizontal="center"/>
    </xf>
    <xf numFmtId="10" fontId="82" fillId="34" borderId="18" xfId="0" applyNumberFormat="1" applyFont="1" applyFill="1" applyBorder="1" applyAlignment="1">
      <alignment horizontal="center"/>
    </xf>
    <xf numFmtId="10" fontId="82" fillId="34" borderId="19" xfId="479" applyNumberFormat="1" applyFont="1" applyFill="1" applyBorder="1" applyAlignment="1">
      <alignment horizontal="center"/>
    </xf>
    <xf numFmtId="0" fontId="83" fillId="0" borderId="20" xfId="0" applyFont="1" applyBorder="1" applyAlignment="1">
      <alignment horizontal="center" vertical="center"/>
    </xf>
    <xf numFmtId="0" fontId="91" fillId="0" borderId="0" xfId="0" applyFont="1" applyAlignment="1">
      <alignment vertical="center" wrapText="1"/>
    </xf>
    <xf numFmtId="10" fontId="83" fillId="0" borderId="21" xfId="479" applyNumberFormat="1" applyFont="1" applyBorder="1" applyAlignment="1">
      <alignment horizontal="center"/>
    </xf>
    <xf numFmtId="0" fontId="92" fillId="0" borderId="22" xfId="0" applyFont="1" applyBorder="1" applyAlignment="1">
      <alignment horizontal="center" vertical="center" wrapText="1"/>
    </xf>
    <xf numFmtId="0" fontId="92" fillId="0" borderId="23" xfId="0" applyFont="1" applyBorder="1" applyAlignment="1">
      <alignment horizontal="center" vertical="center" wrapText="1"/>
    </xf>
    <xf numFmtId="0" fontId="88" fillId="0" borderId="24" xfId="0" applyFont="1" applyBorder="1" applyAlignment="1">
      <alignment horizontal="center" vertical="top" wrapText="1"/>
    </xf>
    <xf numFmtId="0" fontId="88" fillId="0" borderId="25" xfId="0" applyFont="1" applyBorder="1" applyAlignment="1">
      <alignment horizontal="center" vertical="top" wrapText="1"/>
    </xf>
    <xf numFmtId="0" fontId="88" fillId="0" borderId="26" xfId="0" applyFont="1" applyBorder="1" applyAlignment="1">
      <alignment horizontal="center" vertical="top" wrapText="1"/>
    </xf>
    <xf numFmtId="0" fontId="88" fillId="33" borderId="24" xfId="0" applyFont="1" applyFill="1" applyBorder="1" applyAlignment="1">
      <alignment horizontal="center" vertical="top" wrapText="1"/>
    </xf>
    <xf numFmtId="0" fontId="88" fillId="33" borderId="25" xfId="0" applyFont="1" applyFill="1" applyBorder="1" applyAlignment="1">
      <alignment horizontal="center" vertical="top" wrapText="1"/>
    </xf>
    <xf numFmtId="1" fontId="93" fillId="0" borderId="27" xfId="0" applyNumberFormat="1" applyFont="1" applyBorder="1" applyAlignment="1">
      <alignment horizontal="center" vertical="top" wrapText="1"/>
    </xf>
    <xf numFmtId="1" fontId="93" fillId="0" borderId="28" xfId="0" applyNumberFormat="1" applyFont="1" applyBorder="1" applyAlignment="1">
      <alignment horizontal="center" vertical="top" wrapText="1"/>
    </xf>
    <xf numFmtId="1" fontId="93" fillId="0" borderId="29" xfId="0" applyNumberFormat="1" applyFont="1" applyBorder="1" applyAlignment="1">
      <alignment horizontal="center" vertical="top" wrapText="1"/>
    </xf>
    <xf numFmtId="10" fontId="93" fillId="33" borderId="27" xfId="0" applyNumberFormat="1" applyFont="1" applyFill="1" applyBorder="1" applyAlignment="1">
      <alignment horizontal="center" vertical="top" wrapText="1"/>
    </xf>
    <xf numFmtId="10" fontId="93" fillId="33" borderId="28" xfId="0" applyNumberFormat="1" applyFont="1" applyFill="1" applyBorder="1" applyAlignment="1">
      <alignment horizontal="center" vertical="top" wrapText="1"/>
    </xf>
    <xf numFmtId="0" fontId="88" fillId="33" borderId="26" xfId="0" applyFont="1" applyFill="1" applyBorder="1" applyAlignment="1">
      <alignment horizontal="center" vertical="top" wrapText="1"/>
    </xf>
    <xf numFmtId="10" fontId="93" fillId="33" borderId="29" xfId="0" applyNumberFormat="1" applyFont="1" applyFill="1" applyBorder="1" applyAlignment="1">
      <alignment horizontal="center" vertical="top" wrapText="1"/>
    </xf>
    <xf numFmtId="0" fontId="43" fillId="7" borderId="30" xfId="0" applyFont="1" applyFill="1" applyBorder="1" applyAlignment="1">
      <alignment horizontal="center" vertical="center" wrapText="1"/>
    </xf>
    <xf numFmtId="0" fontId="43" fillId="7" borderId="31" xfId="0" applyFont="1" applyFill="1" applyBorder="1" applyAlignment="1">
      <alignment horizontal="center" vertical="center" wrapText="1"/>
    </xf>
    <xf numFmtId="0" fontId="82" fillId="6" borderId="30" xfId="0" applyFont="1" applyFill="1" applyBorder="1" applyAlignment="1">
      <alignment horizontal="center" vertical="center" wrapText="1"/>
    </xf>
    <xf numFmtId="0" fontId="82" fillId="6" borderId="31" xfId="0" applyFont="1" applyFill="1" applyBorder="1" applyAlignment="1">
      <alignment horizontal="center" vertical="center" wrapText="1"/>
    </xf>
    <xf numFmtId="10" fontId="93" fillId="0" borderId="27" xfId="0" applyNumberFormat="1" applyFont="1" applyBorder="1" applyAlignment="1">
      <alignment horizontal="center" vertical="top" wrapText="1"/>
    </xf>
    <xf numFmtId="10" fontId="93" fillId="0" borderId="28" xfId="0" applyNumberFormat="1" applyFont="1" applyBorder="1" applyAlignment="1">
      <alignment horizontal="center" vertical="top" wrapText="1"/>
    </xf>
    <xf numFmtId="10" fontId="93" fillId="0" borderId="29" xfId="0" applyNumberFormat="1" applyFont="1" applyBorder="1" applyAlignment="1">
      <alignment horizontal="center" vertical="top" wrapText="1"/>
    </xf>
    <xf numFmtId="0" fontId="43" fillId="3" borderId="30" xfId="0" applyFont="1" applyFill="1" applyBorder="1" applyAlignment="1">
      <alignment horizontal="center" vertical="center" wrapText="1"/>
    </xf>
    <xf numFmtId="0" fontId="43" fillId="3" borderId="31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10" fontId="0" fillId="34" borderId="32" xfId="0" applyNumberFormat="1" applyFill="1" applyBorder="1" applyAlignment="1">
      <alignment horizontal="center"/>
    </xf>
    <xf numFmtId="10" fontId="0" fillId="34" borderId="33" xfId="0" applyNumberFormat="1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10" fontId="0" fillId="34" borderId="0" xfId="0" applyNumberFormat="1" applyFill="1" applyBorder="1" applyAlignment="1">
      <alignment horizontal="center"/>
    </xf>
    <xf numFmtId="10" fontId="0" fillId="34" borderId="35" xfId="0" applyNumberForma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10" fontId="0" fillId="34" borderId="36" xfId="0" applyNumberFormat="1" applyFill="1" applyBorder="1" applyAlignment="1">
      <alignment horizontal="center"/>
    </xf>
    <xf numFmtId="10" fontId="0" fillId="34" borderId="37" xfId="0" applyNumberFormat="1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0" fontId="0" fillId="35" borderId="0" xfId="0" applyNumberFormat="1" applyFill="1" applyBorder="1" applyAlignment="1">
      <alignment horizontal="center"/>
    </xf>
    <xf numFmtId="10" fontId="0" fillId="35" borderId="35" xfId="0" applyNumberFormat="1" applyFill="1" applyBorder="1" applyAlignment="1">
      <alignment horizontal="center"/>
    </xf>
    <xf numFmtId="0" fontId="88" fillId="35" borderId="19" xfId="378" applyFont="1" applyFill="1" applyBorder="1" applyAlignment="1">
      <alignment horizontal="center"/>
      <protection/>
    </xf>
    <xf numFmtId="0" fontId="88" fillId="36" borderId="19" xfId="378" applyFont="1" applyFill="1" applyBorder="1" applyAlignment="1">
      <alignment horizontal="center"/>
      <protection/>
    </xf>
    <xf numFmtId="0" fontId="88" fillId="34" borderId="19" xfId="378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94" fillId="34" borderId="38" xfId="0" applyFont="1" applyFill="1" applyBorder="1" applyAlignment="1">
      <alignment horizontal="center" vertical="center" wrapText="1"/>
    </xf>
    <xf numFmtId="0" fontId="89" fillId="34" borderId="20" xfId="0" applyFont="1" applyFill="1" applyBorder="1" applyAlignment="1">
      <alignment horizontal="center" vertical="center"/>
    </xf>
    <xf numFmtId="0" fontId="89" fillId="34" borderId="10" xfId="0" applyFont="1" applyFill="1" applyBorder="1" applyAlignment="1">
      <alignment horizontal="center" vertical="center"/>
    </xf>
    <xf numFmtId="0" fontId="89" fillId="34" borderId="11" xfId="0" applyFont="1" applyFill="1" applyBorder="1" applyAlignment="1">
      <alignment horizontal="center" vertical="center"/>
    </xf>
    <xf numFmtId="0" fontId="89" fillId="34" borderId="39" xfId="0" applyFont="1" applyFill="1" applyBorder="1" applyAlignment="1">
      <alignment horizontal="center" vertical="center"/>
    </xf>
    <xf numFmtId="0" fontId="94" fillId="36" borderId="22" xfId="0" applyFont="1" applyFill="1" applyBorder="1" applyAlignment="1">
      <alignment horizontal="center" vertical="center" wrapText="1"/>
    </xf>
    <xf numFmtId="0" fontId="89" fillId="36" borderId="20" xfId="0" applyFont="1" applyFill="1" applyBorder="1" applyAlignment="1">
      <alignment horizontal="center" vertical="center"/>
    </xf>
    <xf numFmtId="0" fontId="89" fillId="36" borderId="10" xfId="0" applyFont="1" applyFill="1" applyBorder="1" applyAlignment="1">
      <alignment horizontal="center" vertical="center"/>
    </xf>
    <xf numFmtId="0" fontId="89" fillId="36" borderId="11" xfId="0" applyFont="1" applyFill="1" applyBorder="1" applyAlignment="1">
      <alignment horizontal="center" vertical="center"/>
    </xf>
    <xf numFmtId="0" fontId="89" fillId="36" borderId="39" xfId="0" applyFont="1" applyFill="1" applyBorder="1" applyAlignment="1">
      <alignment horizontal="center" vertical="center"/>
    </xf>
    <xf numFmtId="0" fontId="89" fillId="35" borderId="10" xfId="0" applyFont="1" applyFill="1" applyBorder="1" applyAlignment="1">
      <alignment horizontal="center" vertical="center"/>
    </xf>
    <xf numFmtId="0" fontId="89" fillId="35" borderId="11" xfId="0" applyFont="1" applyFill="1" applyBorder="1" applyAlignment="1">
      <alignment horizontal="center" vertical="center"/>
    </xf>
    <xf numFmtId="0" fontId="89" fillId="35" borderId="39" xfId="0" applyFont="1" applyFill="1" applyBorder="1" applyAlignment="1">
      <alignment horizontal="center" vertical="center"/>
    </xf>
    <xf numFmtId="0" fontId="94" fillId="35" borderId="22" xfId="0" applyFont="1" applyFill="1" applyBorder="1" applyAlignment="1">
      <alignment horizontal="center" vertical="center" wrapText="1"/>
    </xf>
    <xf numFmtId="0" fontId="89" fillId="35" borderId="20" xfId="0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92" fillId="34" borderId="40" xfId="0" applyFont="1" applyFill="1" applyBorder="1" applyAlignment="1">
      <alignment horizontal="center" vertical="center" wrapText="1"/>
    </xf>
    <xf numFmtId="0" fontId="92" fillId="35" borderId="41" xfId="0" applyFont="1" applyFill="1" applyBorder="1" applyAlignment="1">
      <alignment horizontal="center" vertical="center" wrapText="1"/>
    </xf>
    <xf numFmtId="0" fontId="92" fillId="36" borderId="41" xfId="0" applyFont="1" applyFill="1" applyBorder="1" applyAlignment="1">
      <alignment horizontal="center" vertical="center" wrapText="1"/>
    </xf>
    <xf numFmtId="0" fontId="92" fillId="0" borderId="42" xfId="0" applyFont="1" applyBorder="1" applyAlignment="1">
      <alignment horizontal="center" vertical="center" wrapText="1"/>
    </xf>
    <xf numFmtId="17" fontId="67" fillId="37" borderId="43" xfId="0" applyNumberFormat="1" applyFont="1" applyFill="1" applyBorder="1" applyAlignment="1" quotePrefix="1">
      <alignment horizontal="center" vertical="center" wrapText="1"/>
    </xf>
    <xf numFmtId="17" fontId="67" fillId="37" borderId="44" xfId="0" applyNumberFormat="1" applyFont="1" applyFill="1" applyBorder="1" applyAlignment="1" quotePrefix="1">
      <alignment horizontal="center" vertical="center" wrapText="1"/>
    </xf>
    <xf numFmtId="17" fontId="67" fillId="37" borderId="45" xfId="0" applyNumberFormat="1" applyFont="1" applyFill="1" applyBorder="1" applyAlignment="1" quotePrefix="1">
      <alignment horizontal="center" vertical="center" wrapText="1"/>
    </xf>
    <xf numFmtId="0" fontId="95" fillId="34" borderId="46" xfId="0" applyFont="1" applyFill="1" applyBorder="1" applyAlignment="1">
      <alignment horizontal="center" vertical="center"/>
    </xf>
    <xf numFmtId="0" fontId="95" fillId="35" borderId="10" xfId="0" applyFont="1" applyFill="1" applyBorder="1" applyAlignment="1">
      <alignment horizontal="center" vertical="center"/>
    </xf>
    <xf numFmtId="0" fontId="95" fillId="36" borderId="10" xfId="0" applyFont="1" applyFill="1" applyBorder="1" applyAlignment="1">
      <alignment horizontal="center" vertical="center"/>
    </xf>
    <xf numFmtId="0" fontId="96" fillId="0" borderId="47" xfId="0" applyFont="1" applyBorder="1" applyAlignment="1">
      <alignment horizontal="center" vertical="center"/>
    </xf>
    <xf numFmtId="9" fontId="96" fillId="0" borderId="48" xfId="0" applyNumberFormat="1" applyFont="1" applyBorder="1" applyAlignment="1">
      <alignment horizontal="center" vertical="center"/>
    </xf>
    <xf numFmtId="9" fontId="96" fillId="0" borderId="48" xfId="479" applyFont="1" applyBorder="1" applyAlignment="1">
      <alignment horizontal="center" vertical="center"/>
    </xf>
    <xf numFmtId="10" fontId="95" fillId="35" borderId="49" xfId="479" applyNumberFormat="1" applyFont="1" applyFill="1" applyBorder="1" applyAlignment="1">
      <alignment horizontal="center" vertical="center"/>
    </xf>
    <xf numFmtId="17" fontId="84" fillId="37" borderId="18" xfId="0" applyNumberFormat="1" applyFont="1" applyFill="1" applyBorder="1" applyAlignment="1" quotePrefix="1">
      <alignment vertical="center" wrapText="1"/>
    </xf>
    <xf numFmtId="17" fontId="84" fillId="37" borderId="50" xfId="0" applyNumberFormat="1" applyFont="1" applyFill="1" applyBorder="1" applyAlignment="1" quotePrefix="1">
      <alignment vertical="center" wrapText="1"/>
    </xf>
    <xf numFmtId="17" fontId="84" fillId="37" borderId="50" xfId="0" applyNumberFormat="1" applyFont="1" applyFill="1" applyBorder="1" applyAlignment="1" quotePrefix="1">
      <alignment vertical="center"/>
    </xf>
    <xf numFmtId="10" fontId="95" fillId="34" borderId="51" xfId="479" applyNumberFormat="1" applyFont="1" applyFill="1" applyBorder="1" applyAlignment="1">
      <alignment horizontal="center" vertical="center"/>
    </xf>
    <xf numFmtId="10" fontId="95" fillId="36" borderId="49" xfId="479" applyNumberFormat="1" applyFont="1" applyFill="1" applyBorder="1" applyAlignment="1">
      <alignment horizontal="center" vertical="center"/>
    </xf>
    <xf numFmtId="10" fontId="95" fillId="34" borderId="52" xfId="479" applyNumberFormat="1" applyFont="1" applyFill="1" applyBorder="1" applyAlignment="1">
      <alignment horizontal="center" vertical="center"/>
    </xf>
    <xf numFmtId="10" fontId="95" fillId="35" borderId="39" xfId="479" applyNumberFormat="1" applyFont="1" applyFill="1" applyBorder="1" applyAlignment="1">
      <alignment horizontal="center" vertical="center"/>
    </xf>
    <xf numFmtId="10" fontId="95" fillId="36" borderId="39" xfId="479" applyNumberFormat="1" applyFont="1" applyFill="1" applyBorder="1" applyAlignment="1">
      <alignment horizontal="center" vertical="center"/>
    </xf>
    <xf numFmtId="0" fontId="88" fillId="0" borderId="0" xfId="0" applyFont="1" applyBorder="1" applyAlignment="1">
      <alignment horizontal="center" vertical="top" wrapText="1"/>
    </xf>
    <xf numFmtId="1" fontId="93" fillId="0" borderId="0" xfId="0" applyNumberFormat="1" applyFont="1" applyBorder="1" applyAlignment="1">
      <alignment horizontal="center" vertical="top" wrapText="1"/>
    </xf>
    <xf numFmtId="10" fontId="93" fillId="0" borderId="27" xfId="479" applyNumberFormat="1" applyFont="1" applyBorder="1" applyAlignment="1">
      <alignment horizontal="center" vertical="top" wrapText="1"/>
    </xf>
    <xf numFmtId="0" fontId="97" fillId="0" borderId="0" xfId="0" applyFont="1" applyFill="1" applyBorder="1" applyAlignment="1">
      <alignment horizontal="center" vertical="center" wrapText="1"/>
    </xf>
    <xf numFmtId="0" fontId="88" fillId="33" borderId="0" xfId="0" applyFont="1" applyFill="1" applyBorder="1" applyAlignment="1">
      <alignment horizontal="center" vertical="top" wrapText="1"/>
    </xf>
    <xf numFmtId="10" fontId="93" fillId="33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10" fontId="93" fillId="0" borderId="0" xfId="479" applyNumberFormat="1" applyFont="1" applyBorder="1" applyAlignment="1">
      <alignment horizontal="center" vertical="top" wrapText="1"/>
    </xf>
    <xf numFmtId="0" fontId="43" fillId="4" borderId="30" xfId="0" applyFont="1" applyFill="1" applyBorder="1" applyAlignment="1">
      <alignment horizontal="center" vertical="center" wrapText="1"/>
    </xf>
    <xf numFmtId="0" fontId="43" fillId="4" borderId="31" xfId="0" applyFont="1" applyFill="1" applyBorder="1" applyAlignment="1">
      <alignment horizontal="center" vertical="center" wrapText="1"/>
    </xf>
    <xf numFmtId="0" fontId="82" fillId="38" borderId="30" xfId="0" applyFont="1" applyFill="1" applyBorder="1" applyAlignment="1">
      <alignment horizontal="center" vertical="center" wrapText="1"/>
    </xf>
    <xf numFmtId="0" fontId="82" fillId="38" borderId="31" xfId="0" applyFont="1" applyFill="1" applyBorder="1" applyAlignment="1">
      <alignment horizontal="center" vertical="center" wrapText="1"/>
    </xf>
    <xf numFmtId="10" fontId="82" fillId="34" borderId="0" xfId="479" applyNumberFormat="1" applyFont="1" applyFill="1" applyAlignment="1">
      <alignment/>
    </xf>
    <xf numFmtId="10" fontId="0" fillId="0" borderId="0" xfId="0" applyNumberFormat="1" applyFont="1" applyFill="1" applyBorder="1" applyAlignment="1">
      <alignment/>
    </xf>
    <xf numFmtId="0" fontId="98" fillId="39" borderId="14" xfId="0" applyFont="1" applyFill="1" applyBorder="1" applyAlignment="1">
      <alignment/>
    </xf>
    <xf numFmtId="0" fontId="0" fillId="39" borderId="32" xfId="0" applyFill="1" applyBorder="1" applyAlignment="1">
      <alignment horizontal="center"/>
    </xf>
    <xf numFmtId="0" fontId="0" fillId="39" borderId="32" xfId="0" applyFill="1" applyBorder="1" applyAlignment="1">
      <alignment/>
    </xf>
    <xf numFmtId="0" fontId="84" fillId="39" borderId="32" xfId="0" applyFont="1" applyFill="1" applyBorder="1" applyAlignment="1">
      <alignment/>
    </xf>
    <xf numFmtId="0" fontId="84" fillId="39" borderId="33" xfId="0" applyFont="1" applyFill="1" applyBorder="1" applyAlignment="1">
      <alignment/>
    </xf>
    <xf numFmtId="49" fontId="67" fillId="39" borderId="16" xfId="0" applyNumberFormat="1" applyFont="1" applyFill="1" applyBorder="1" applyAlignment="1">
      <alignment/>
    </xf>
    <xf numFmtId="0" fontId="0" fillId="39" borderId="36" xfId="0" applyFill="1" applyBorder="1" applyAlignment="1">
      <alignment horizontal="center"/>
    </xf>
    <xf numFmtId="0" fontId="0" fillId="39" borderId="36" xfId="0" applyFill="1" applyBorder="1" applyAlignment="1">
      <alignment/>
    </xf>
    <xf numFmtId="49" fontId="67" fillId="39" borderId="36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9" fillId="0" borderId="0" xfId="378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36" borderId="34" xfId="0" applyFill="1" applyBorder="1" applyAlignment="1">
      <alignment horizontal="center"/>
    </xf>
    <xf numFmtId="0" fontId="99" fillId="39" borderId="15" xfId="378" applyFont="1" applyFill="1" applyBorder="1" applyAlignment="1">
      <alignment horizontal="center" vertical="center" wrapText="1"/>
      <protection/>
    </xf>
    <xf numFmtId="17" fontId="67" fillId="37" borderId="53" xfId="0" applyNumberFormat="1" applyFont="1" applyFill="1" applyBorder="1" applyAlignment="1" quotePrefix="1">
      <alignment horizontal="center" vertical="center" wrapText="1"/>
    </xf>
    <xf numFmtId="10" fontId="95" fillId="34" borderId="54" xfId="479" applyNumberFormat="1" applyFont="1" applyFill="1" applyBorder="1" applyAlignment="1">
      <alignment horizontal="center" vertical="center"/>
    </xf>
    <xf numFmtId="10" fontId="95" fillId="35" borderId="55" xfId="479" applyNumberFormat="1" applyFont="1" applyFill="1" applyBorder="1" applyAlignment="1">
      <alignment horizontal="center" vertical="center"/>
    </xf>
    <xf numFmtId="10" fontId="95" fillId="36" borderId="55" xfId="479" applyNumberFormat="1" applyFont="1" applyFill="1" applyBorder="1" applyAlignment="1">
      <alignment horizontal="center" vertical="center"/>
    </xf>
    <xf numFmtId="17" fontId="67" fillId="37" borderId="56" xfId="0" applyNumberFormat="1" applyFont="1" applyFill="1" applyBorder="1" applyAlignment="1" quotePrefix="1">
      <alignment horizontal="center" vertical="center" wrapText="1"/>
    </xf>
    <xf numFmtId="17" fontId="67" fillId="37" borderId="57" xfId="0" applyNumberFormat="1" applyFont="1" applyFill="1" applyBorder="1" applyAlignment="1" quotePrefix="1">
      <alignment horizontal="center" vertical="center" wrapText="1"/>
    </xf>
    <xf numFmtId="17" fontId="67" fillId="37" borderId="58" xfId="0" applyNumberFormat="1" applyFont="1" applyFill="1" applyBorder="1" applyAlignment="1" quotePrefix="1">
      <alignment horizontal="center" vertical="center" wrapText="1"/>
    </xf>
    <xf numFmtId="10" fontId="95" fillId="34" borderId="46" xfId="0" applyNumberFormat="1" applyFont="1" applyFill="1" applyBorder="1" applyAlignment="1">
      <alignment horizontal="center" vertical="center"/>
    </xf>
    <xf numFmtId="10" fontId="95" fillId="35" borderId="10" xfId="0" applyNumberFormat="1" applyFont="1" applyFill="1" applyBorder="1" applyAlignment="1">
      <alignment horizontal="center" vertical="center"/>
    </xf>
    <xf numFmtId="10" fontId="95" fillId="36" borderId="10" xfId="0" applyNumberFormat="1" applyFont="1" applyFill="1" applyBorder="1" applyAlignment="1">
      <alignment horizontal="center" vertical="center"/>
    </xf>
    <xf numFmtId="17" fontId="100" fillId="39" borderId="59" xfId="0" applyNumberFormat="1" applyFont="1" applyFill="1" applyBorder="1" applyAlignment="1" quotePrefix="1">
      <alignment horizontal="center" vertical="center" wrapText="1"/>
    </xf>
    <xf numFmtId="17" fontId="100" fillId="39" borderId="60" xfId="0" applyNumberFormat="1" applyFont="1" applyFill="1" applyBorder="1" applyAlignment="1" quotePrefix="1">
      <alignment horizontal="center" vertical="center" wrapText="1"/>
    </xf>
    <xf numFmtId="17" fontId="100" fillId="39" borderId="61" xfId="0" applyNumberFormat="1" applyFont="1" applyFill="1" applyBorder="1" applyAlignment="1" quotePrefix="1">
      <alignment horizontal="center" vertical="center" wrapText="1"/>
    </xf>
    <xf numFmtId="17" fontId="100" fillId="39" borderId="60" xfId="0" applyNumberFormat="1" applyFont="1" applyFill="1" applyBorder="1" applyAlignment="1" quotePrefix="1">
      <alignment horizontal="center" vertical="center"/>
    </xf>
    <xf numFmtId="0" fontId="0" fillId="0" borderId="4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2" xfId="0" applyBorder="1" applyAlignment="1">
      <alignment horizontal="center"/>
    </xf>
    <xf numFmtId="0" fontId="101" fillId="39" borderId="46" xfId="0" applyFont="1" applyFill="1" applyBorder="1" applyAlignment="1">
      <alignment horizontal="center"/>
    </xf>
    <xf numFmtId="0" fontId="101" fillId="39" borderId="63" xfId="0" applyFont="1" applyFill="1" applyBorder="1" applyAlignment="1">
      <alignment horizontal="center"/>
    </xf>
    <xf numFmtId="0" fontId="101" fillId="39" borderId="52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91" fontId="0" fillId="0" borderId="0" xfId="0" applyNumberFormat="1" applyAlignment="1">
      <alignment/>
    </xf>
    <xf numFmtId="0" fontId="102" fillId="0" borderId="0" xfId="378" applyFont="1" applyFill="1" applyBorder="1" applyAlignment="1">
      <alignment horizontal="center"/>
      <protection/>
    </xf>
    <xf numFmtId="10" fontId="0" fillId="34" borderId="32" xfId="216" applyNumberFormat="1" applyFill="1" applyBorder="1" applyAlignment="1">
      <alignment horizontal="center"/>
      <protection/>
    </xf>
    <xf numFmtId="10" fontId="0" fillId="34" borderId="33" xfId="216" applyNumberFormat="1" applyFill="1" applyBorder="1" applyAlignment="1">
      <alignment horizontal="center"/>
      <protection/>
    </xf>
    <xf numFmtId="10" fontId="0" fillId="34" borderId="0" xfId="216" applyNumberFormat="1" applyFill="1" applyBorder="1" applyAlignment="1">
      <alignment horizontal="center"/>
      <protection/>
    </xf>
    <xf numFmtId="10" fontId="0" fillId="34" borderId="35" xfId="216" applyNumberFormat="1" applyFill="1" applyBorder="1" applyAlignment="1">
      <alignment horizontal="center"/>
      <protection/>
    </xf>
    <xf numFmtId="0" fontId="0" fillId="34" borderId="36" xfId="216" applyFill="1" applyBorder="1" applyAlignment="1">
      <alignment horizontal="center"/>
      <protection/>
    </xf>
    <xf numFmtId="10" fontId="0" fillId="34" borderId="36" xfId="216" applyNumberFormat="1" applyFill="1" applyBorder="1" applyAlignment="1">
      <alignment horizontal="center"/>
      <protection/>
    </xf>
    <xf numFmtId="10" fontId="0" fillId="34" borderId="37" xfId="216" applyNumberFormat="1" applyFill="1" applyBorder="1" applyAlignment="1">
      <alignment horizontal="center"/>
      <protection/>
    </xf>
    <xf numFmtId="0" fontId="0" fillId="35" borderId="0" xfId="216" applyFill="1" applyBorder="1" applyAlignment="1">
      <alignment horizontal="center"/>
      <protection/>
    </xf>
    <xf numFmtId="10" fontId="0" fillId="35" borderId="0" xfId="216" applyNumberFormat="1" applyFill="1" applyBorder="1" applyAlignment="1">
      <alignment horizontal="center"/>
      <protection/>
    </xf>
    <xf numFmtId="10" fontId="0" fillId="35" borderId="35" xfId="216" applyNumberFormat="1" applyFill="1" applyBorder="1" applyAlignment="1">
      <alignment horizontal="center"/>
      <protection/>
    </xf>
    <xf numFmtId="0" fontId="97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/>
    </xf>
    <xf numFmtId="0" fontId="0" fillId="36" borderId="0" xfId="0" applyFill="1" applyBorder="1" applyAlignment="1">
      <alignment horizontal="center"/>
    </xf>
    <xf numFmtId="10" fontId="0" fillId="36" borderId="0" xfId="0" applyNumberFormat="1" applyFill="1" applyBorder="1" applyAlignment="1">
      <alignment horizontal="center"/>
    </xf>
    <xf numFmtId="10" fontId="0" fillId="36" borderId="35" xfId="0" applyNumberFormat="1" applyFill="1" applyBorder="1" applyAlignment="1">
      <alignment horizontal="center"/>
    </xf>
    <xf numFmtId="9" fontId="96" fillId="0" borderId="64" xfId="479" applyFont="1" applyBorder="1" applyAlignment="1">
      <alignment horizontal="center" vertical="center"/>
    </xf>
    <xf numFmtId="17" fontId="84" fillId="37" borderId="65" xfId="0" applyNumberFormat="1" applyFont="1" applyFill="1" applyBorder="1" applyAlignment="1">
      <alignment vertical="center"/>
    </xf>
    <xf numFmtId="10" fontId="95" fillId="34" borderId="11" xfId="479" applyNumberFormat="1" applyFont="1" applyFill="1" applyBorder="1" applyAlignment="1">
      <alignment horizontal="center" vertical="center"/>
    </xf>
    <xf numFmtId="10" fontId="0" fillId="0" borderId="11" xfId="0" applyNumberFormat="1" applyBorder="1" applyAlignment="1">
      <alignment/>
    </xf>
    <xf numFmtId="10" fontId="95" fillId="35" borderId="11" xfId="479" applyNumberFormat="1" applyFont="1" applyFill="1" applyBorder="1" applyAlignment="1">
      <alignment horizontal="center" vertical="center"/>
    </xf>
    <xf numFmtId="10" fontId="95" fillId="36" borderId="11" xfId="479" applyNumberFormat="1" applyFont="1" applyFill="1" applyBorder="1" applyAlignment="1">
      <alignment horizontal="center" vertical="center"/>
    </xf>
    <xf numFmtId="0" fontId="84" fillId="39" borderId="19" xfId="0" applyFont="1" applyFill="1" applyBorder="1" applyAlignment="1">
      <alignment/>
    </xf>
    <xf numFmtId="0" fontId="84" fillId="39" borderId="32" xfId="0" applyFont="1" applyFill="1" applyBorder="1" applyAlignment="1">
      <alignment horizontal="center"/>
    </xf>
    <xf numFmtId="49" fontId="67" fillId="39" borderId="36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0" fontId="95" fillId="34" borderId="0" xfId="479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103" fillId="0" borderId="10" xfId="0" applyFont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3" fillId="0" borderId="55" xfId="0" applyFont="1" applyBorder="1" applyAlignment="1">
      <alignment horizontal="center" vertical="center"/>
    </xf>
    <xf numFmtId="10" fontId="103" fillId="0" borderId="47" xfId="479" applyNumberFormat="1" applyFont="1" applyBorder="1" applyAlignment="1">
      <alignment horizontal="center"/>
    </xf>
    <xf numFmtId="10" fontId="103" fillId="0" borderId="12" xfId="479" applyNumberFormat="1" applyFont="1" applyBorder="1" applyAlignment="1">
      <alignment horizontal="center"/>
    </xf>
    <xf numFmtId="10" fontId="103" fillId="0" borderId="62" xfId="479" applyNumberFormat="1" applyFont="1" applyBorder="1" applyAlignment="1">
      <alignment horizontal="center"/>
    </xf>
    <xf numFmtId="10" fontId="103" fillId="0" borderId="64" xfId="479" applyNumberFormat="1" applyFont="1" applyBorder="1" applyAlignment="1">
      <alignment horizontal="center"/>
    </xf>
    <xf numFmtId="0" fontId="103" fillId="34" borderId="10" xfId="0" applyFont="1" applyFill="1" applyBorder="1" applyAlignment="1">
      <alignment horizontal="center" vertical="center"/>
    </xf>
    <xf numFmtId="0" fontId="103" fillId="34" borderId="11" xfId="0" applyFont="1" applyFill="1" applyBorder="1" applyAlignment="1">
      <alignment horizontal="center" vertical="center"/>
    </xf>
    <xf numFmtId="0" fontId="103" fillId="34" borderId="55" xfId="0" applyFont="1" applyFill="1" applyBorder="1" applyAlignment="1">
      <alignment horizontal="center" vertical="center"/>
    </xf>
    <xf numFmtId="0" fontId="103" fillId="35" borderId="10" xfId="0" applyFont="1" applyFill="1" applyBorder="1" applyAlignment="1">
      <alignment horizontal="center" vertical="center"/>
    </xf>
    <xf numFmtId="0" fontId="103" fillId="35" borderId="11" xfId="0" applyFont="1" applyFill="1" applyBorder="1" applyAlignment="1">
      <alignment horizontal="center" vertical="center"/>
    </xf>
    <xf numFmtId="0" fontId="103" fillId="35" borderId="55" xfId="0" applyFont="1" applyFill="1" applyBorder="1" applyAlignment="1">
      <alignment horizontal="center" vertical="center"/>
    </xf>
    <xf numFmtId="0" fontId="103" fillId="36" borderId="10" xfId="0" applyFont="1" applyFill="1" applyBorder="1" applyAlignment="1">
      <alignment horizontal="center" vertical="center"/>
    </xf>
    <xf numFmtId="0" fontId="103" fillId="36" borderId="11" xfId="0" applyFont="1" applyFill="1" applyBorder="1" applyAlignment="1">
      <alignment horizontal="center" vertical="center"/>
    </xf>
    <xf numFmtId="0" fontId="103" fillId="36" borderId="55" xfId="0" applyFont="1" applyFill="1" applyBorder="1" applyAlignment="1">
      <alignment horizontal="center" vertical="center"/>
    </xf>
    <xf numFmtId="17" fontId="100" fillId="39" borderId="59" xfId="0" applyNumberFormat="1" applyFont="1" applyFill="1" applyBorder="1" applyAlignment="1" quotePrefix="1">
      <alignment horizontal="center" vertical="center"/>
    </xf>
    <xf numFmtId="17" fontId="100" fillId="39" borderId="66" xfId="0" applyNumberFormat="1" applyFont="1" applyFill="1" applyBorder="1" applyAlignment="1" quotePrefix="1">
      <alignment horizontal="center" vertical="center" wrapText="1"/>
    </xf>
    <xf numFmtId="0" fontId="104" fillId="7" borderId="63" xfId="0" applyFont="1" applyFill="1" applyBorder="1" applyAlignment="1">
      <alignment horizontal="center" vertical="top" wrapText="1"/>
    </xf>
    <xf numFmtId="10" fontId="105" fillId="7" borderId="52" xfId="0" applyNumberFormat="1" applyFont="1" applyFill="1" applyBorder="1" applyAlignment="1">
      <alignment horizontal="center" vertical="top" wrapText="1"/>
    </xf>
    <xf numFmtId="0" fontId="104" fillId="7" borderId="11" xfId="0" applyFont="1" applyFill="1" applyBorder="1" applyAlignment="1">
      <alignment horizontal="center" vertical="top" wrapText="1"/>
    </xf>
    <xf numFmtId="10" fontId="105" fillId="7" borderId="39" xfId="0" applyNumberFormat="1" applyFont="1" applyFill="1" applyBorder="1" applyAlignment="1">
      <alignment horizontal="center" vertical="top" wrapText="1"/>
    </xf>
    <xf numFmtId="0" fontId="104" fillId="7" borderId="12" xfId="0" applyFont="1" applyFill="1" applyBorder="1" applyAlignment="1">
      <alignment horizontal="center" vertical="top" wrapText="1"/>
    </xf>
    <xf numFmtId="10" fontId="105" fillId="7" borderId="62" xfId="0" applyNumberFormat="1" applyFont="1" applyFill="1" applyBorder="1" applyAlignment="1">
      <alignment horizontal="center" vertical="top" wrapText="1"/>
    </xf>
    <xf numFmtId="0" fontId="104" fillId="6" borderId="63" xfId="0" applyFont="1" applyFill="1" applyBorder="1" applyAlignment="1">
      <alignment horizontal="center" vertical="top" wrapText="1"/>
    </xf>
    <xf numFmtId="10" fontId="105" fillId="6" borderId="52" xfId="0" applyNumberFormat="1" applyFont="1" applyFill="1" applyBorder="1" applyAlignment="1">
      <alignment horizontal="center" vertical="top" wrapText="1"/>
    </xf>
    <xf numFmtId="0" fontId="104" fillId="6" borderId="11" xfId="0" applyFont="1" applyFill="1" applyBorder="1" applyAlignment="1">
      <alignment horizontal="center" vertical="top" wrapText="1"/>
    </xf>
    <xf numFmtId="10" fontId="105" fillId="6" borderId="39" xfId="0" applyNumberFormat="1" applyFont="1" applyFill="1" applyBorder="1" applyAlignment="1">
      <alignment horizontal="center" vertical="top" wrapText="1"/>
    </xf>
    <xf numFmtId="0" fontId="104" fillId="6" borderId="12" xfId="0" applyFont="1" applyFill="1" applyBorder="1" applyAlignment="1">
      <alignment horizontal="center" vertical="top" wrapText="1"/>
    </xf>
    <xf numFmtId="10" fontId="105" fillId="6" borderId="62" xfId="0" applyNumberFormat="1" applyFont="1" applyFill="1" applyBorder="1" applyAlignment="1">
      <alignment horizontal="center" vertical="top" wrapText="1"/>
    </xf>
    <xf numFmtId="0" fontId="100" fillId="39" borderId="67" xfId="0" applyFont="1" applyFill="1" applyBorder="1" applyAlignment="1">
      <alignment horizontal="center" vertical="center" wrapText="1"/>
    </xf>
    <xf numFmtId="0" fontId="100" fillId="39" borderId="68" xfId="0" applyFont="1" applyFill="1" applyBorder="1" applyAlignment="1">
      <alignment horizontal="center" vertical="center" wrapText="1"/>
    </xf>
    <xf numFmtId="0" fontId="100" fillId="39" borderId="69" xfId="0" applyFont="1" applyFill="1" applyBorder="1" applyAlignment="1">
      <alignment horizontal="center" vertical="center" wrapText="1"/>
    </xf>
    <xf numFmtId="0" fontId="104" fillId="7" borderId="60" xfId="0" applyFont="1" applyFill="1" applyBorder="1" applyAlignment="1">
      <alignment horizontal="center" vertical="top" wrapText="1"/>
    </xf>
    <xf numFmtId="10" fontId="105" fillId="7" borderId="61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86" fillId="39" borderId="0" xfId="0" applyFont="1" applyFill="1" applyAlignment="1">
      <alignment/>
    </xf>
    <xf numFmtId="0" fontId="0" fillId="34" borderId="32" xfId="216" applyFill="1" applyBorder="1" applyAlignment="1">
      <alignment horizontal="center"/>
      <protection/>
    </xf>
    <xf numFmtId="0" fontId="0" fillId="34" borderId="0" xfId="216" applyFill="1" applyBorder="1" applyAlignment="1">
      <alignment horizontal="center"/>
      <protection/>
    </xf>
    <xf numFmtId="10" fontId="99" fillId="33" borderId="28" xfId="0" applyNumberFormat="1" applyFont="1" applyFill="1" applyBorder="1" applyAlignment="1">
      <alignment horizontal="center" vertical="top" wrapText="1"/>
    </xf>
    <xf numFmtId="10" fontId="99" fillId="33" borderId="29" xfId="0" applyNumberFormat="1" applyFont="1" applyFill="1" applyBorder="1" applyAlignment="1">
      <alignment horizontal="center" vertical="top" wrapText="1"/>
    </xf>
    <xf numFmtId="10" fontId="99" fillId="0" borderId="28" xfId="479" applyNumberFormat="1" applyFont="1" applyBorder="1" applyAlignment="1">
      <alignment horizontal="center" vertical="top" wrapText="1"/>
    </xf>
    <xf numFmtId="10" fontId="99" fillId="0" borderId="29" xfId="479" applyNumberFormat="1" applyFont="1" applyBorder="1" applyAlignment="1">
      <alignment horizontal="center" vertical="top" wrapText="1"/>
    </xf>
    <xf numFmtId="0" fontId="7" fillId="4" borderId="18" xfId="0" applyFont="1" applyFill="1" applyBorder="1" applyAlignment="1">
      <alignment horizontal="center" vertical="center" wrapText="1"/>
    </xf>
    <xf numFmtId="10" fontId="7" fillId="4" borderId="13" xfId="0" applyNumberFormat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10" fontId="99" fillId="0" borderId="28" xfId="0" applyNumberFormat="1" applyFont="1" applyBorder="1" applyAlignment="1">
      <alignment horizontal="center" vertical="top" wrapText="1"/>
    </xf>
    <xf numFmtId="10" fontId="99" fillId="0" borderId="29" xfId="0" applyNumberFormat="1" applyFont="1" applyBorder="1" applyAlignment="1">
      <alignment horizontal="center" vertical="top" wrapText="1"/>
    </xf>
    <xf numFmtId="0" fontId="106" fillId="0" borderId="11" xfId="0" applyFont="1" applyBorder="1" applyAlignment="1">
      <alignment horizontal="center" vertical="center"/>
    </xf>
    <xf numFmtId="10" fontId="106" fillId="0" borderId="12" xfId="479" applyNumberFormat="1" applyFont="1" applyBorder="1" applyAlignment="1">
      <alignment horizontal="center"/>
    </xf>
    <xf numFmtId="10" fontId="67" fillId="0" borderId="15" xfId="0" applyNumberFormat="1" applyFont="1" applyBorder="1" applyAlignment="1">
      <alignment horizontal="center"/>
    </xf>
    <xf numFmtId="10" fontId="67" fillId="0" borderId="17" xfId="0" applyNumberFormat="1" applyFont="1" applyBorder="1" applyAlignment="1">
      <alignment horizontal="center"/>
    </xf>
    <xf numFmtId="10" fontId="67" fillId="34" borderId="19" xfId="479" applyNumberFormat="1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 vertical="center" wrapText="1"/>
    </xf>
    <xf numFmtId="0" fontId="88" fillId="33" borderId="19" xfId="0" applyFont="1" applyFill="1" applyBorder="1" applyAlignment="1">
      <alignment horizontal="center" vertical="center" wrapText="1"/>
    </xf>
    <xf numFmtId="10" fontId="7" fillId="0" borderId="13" xfId="0" applyNumberFormat="1" applyFont="1" applyFill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top" wrapText="1"/>
    </xf>
    <xf numFmtId="0" fontId="97" fillId="6" borderId="18" xfId="0" applyFont="1" applyFill="1" applyBorder="1" applyAlignment="1">
      <alignment horizontal="center" vertical="center" wrapText="1"/>
    </xf>
    <xf numFmtId="0" fontId="88" fillId="0" borderId="13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88" fillId="0" borderId="70" xfId="0" applyFont="1" applyBorder="1" applyAlignment="1">
      <alignment horizontal="center" vertical="top" wrapText="1"/>
    </xf>
    <xf numFmtId="10" fontId="93" fillId="0" borderId="71" xfId="0" applyNumberFormat="1" applyFont="1" applyBorder="1" applyAlignment="1">
      <alignment horizontal="center" vertical="top" wrapText="1"/>
    </xf>
    <xf numFmtId="10" fontId="107" fillId="34" borderId="52" xfId="479" applyNumberFormat="1" applyFont="1" applyFill="1" applyBorder="1" applyAlignment="1">
      <alignment horizontal="center" vertical="center"/>
    </xf>
    <xf numFmtId="0" fontId="107" fillId="34" borderId="46" xfId="0" applyFont="1" applyFill="1" applyBorder="1" applyAlignment="1">
      <alignment horizontal="center" vertical="center"/>
    </xf>
    <xf numFmtId="0" fontId="107" fillId="34" borderId="72" xfId="0" applyFont="1" applyFill="1" applyBorder="1" applyAlignment="1">
      <alignment horizontal="center" vertical="center"/>
    </xf>
    <xf numFmtId="10" fontId="107" fillId="35" borderId="39" xfId="479" applyNumberFormat="1" applyFont="1" applyFill="1" applyBorder="1" applyAlignment="1">
      <alignment horizontal="center" vertical="center"/>
    </xf>
    <xf numFmtId="0" fontId="107" fillId="35" borderId="10" xfId="0" applyFont="1" applyFill="1" applyBorder="1" applyAlignment="1">
      <alignment horizontal="center" vertical="center"/>
    </xf>
    <xf numFmtId="0" fontId="107" fillId="35" borderId="73" xfId="0" applyFont="1" applyFill="1" applyBorder="1" applyAlignment="1">
      <alignment horizontal="center" vertical="center"/>
    </xf>
    <xf numFmtId="10" fontId="107" fillId="36" borderId="39" xfId="479" applyNumberFormat="1" applyFont="1" applyFill="1" applyBorder="1" applyAlignment="1">
      <alignment horizontal="center" vertical="center"/>
    </xf>
    <xf numFmtId="0" fontId="107" fillId="36" borderId="10" xfId="0" applyFont="1" applyFill="1" applyBorder="1" applyAlignment="1">
      <alignment horizontal="center" vertical="center"/>
    </xf>
    <xf numFmtId="0" fontId="107" fillId="36" borderId="73" xfId="0" applyFont="1" applyFill="1" applyBorder="1" applyAlignment="1">
      <alignment horizontal="center" vertical="center"/>
    </xf>
    <xf numFmtId="0" fontId="108" fillId="0" borderId="47" xfId="0" applyFont="1" applyBorder="1" applyAlignment="1">
      <alignment horizontal="center" vertical="center"/>
    </xf>
    <xf numFmtId="9" fontId="108" fillId="0" borderId="62" xfId="479" applyFont="1" applyBorder="1" applyAlignment="1">
      <alignment horizontal="center" vertical="center"/>
    </xf>
    <xf numFmtId="9" fontId="108" fillId="0" borderId="62" xfId="479" applyNumberFormat="1" applyFont="1" applyBorder="1" applyAlignment="1">
      <alignment horizontal="center" vertical="center"/>
    </xf>
    <xf numFmtId="0" fontId="108" fillId="0" borderId="74" xfId="0" applyFont="1" applyBorder="1" applyAlignment="1">
      <alignment horizontal="center" vertical="center"/>
    </xf>
    <xf numFmtId="10" fontId="96" fillId="0" borderId="75" xfId="0" applyNumberFormat="1" applyFont="1" applyBorder="1" applyAlignment="1">
      <alignment horizontal="center" vertical="center"/>
    </xf>
    <xf numFmtId="17" fontId="101" fillId="39" borderId="52" xfId="0" applyNumberFormat="1" applyFont="1" applyFill="1" applyBorder="1" applyAlignment="1">
      <alignment horizontal="center"/>
    </xf>
    <xf numFmtId="0" fontId="75" fillId="34" borderId="34" xfId="170" applyFill="1" applyBorder="1" applyAlignment="1">
      <alignment horizontal="center" vertical="center"/>
      <protection/>
    </xf>
    <xf numFmtId="0" fontId="75" fillId="34" borderId="14" xfId="170" applyFill="1" applyBorder="1" applyAlignment="1">
      <alignment horizontal="center" vertical="center"/>
      <protection/>
    </xf>
    <xf numFmtId="10" fontId="88" fillId="33" borderId="28" xfId="0" applyNumberFormat="1" applyFont="1" applyFill="1" applyBorder="1" applyAlignment="1">
      <alignment horizontal="center" vertical="top" wrapText="1"/>
    </xf>
    <xf numFmtId="10" fontId="0" fillId="9" borderId="35" xfId="216" applyNumberFormat="1" applyFill="1" applyBorder="1" applyAlignment="1">
      <alignment horizontal="center"/>
      <protection/>
    </xf>
    <xf numFmtId="10" fontId="0" fillId="9" borderId="0" xfId="216" applyNumberFormat="1" applyFill="1" applyBorder="1" applyAlignment="1">
      <alignment horizontal="center"/>
      <protection/>
    </xf>
    <xf numFmtId="0" fontId="0" fillId="9" borderId="0" xfId="216" applyFill="1" applyBorder="1" applyAlignment="1">
      <alignment horizontal="center"/>
      <protection/>
    </xf>
    <xf numFmtId="0" fontId="75" fillId="34" borderId="16" xfId="170" applyFill="1" applyBorder="1" applyAlignment="1">
      <alignment horizontal="center" vertical="center"/>
      <protection/>
    </xf>
    <xf numFmtId="0" fontId="75" fillId="9" borderId="34" xfId="170" applyFill="1" applyBorder="1" applyAlignment="1">
      <alignment horizontal="center" vertical="center"/>
      <protection/>
    </xf>
    <xf numFmtId="0" fontId="75" fillId="35" borderId="34" xfId="170" applyFill="1" applyBorder="1" applyAlignment="1">
      <alignment horizontal="center" vertical="center"/>
      <protection/>
    </xf>
    <xf numFmtId="0" fontId="99" fillId="39" borderId="19" xfId="378" applyFont="1" applyFill="1" applyBorder="1" applyAlignment="1">
      <alignment horizontal="center" vertical="center" wrapText="1"/>
      <protection/>
    </xf>
    <xf numFmtId="0" fontId="99" fillId="39" borderId="15" xfId="378" applyFont="1" applyFill="1" applyBorder="1" applyAlignment="1">
      <alignment horizontal="center" vertical="center" wrapText="1"/>
      <protection/>
    </xf>
    <xf numFmtId="10" fontId="82" fillId="34" borderId="0" xfId="479" applyNumberFormat="1" applyFont="1" applyFill="1" applyBorder="1" applyAlignment="1">
      <alignment horizontal="center"/>
    </xf>
    <xf numFmtId="10" fontId="82" fillId="0" borderId="0" xfId="0" applyNumberFormat="1" applyFont="1" applyBorder="1" applyAlignment="1">
      <alignment horizontal="center"/>
    </xf>
    <xf numFmtId="0" fontId="95" fillId="36" borderId="11" xfId="0" applyFont="1" applyFill="1" applyBorder="1" applyAlignment="1">
      <alignment horizontal="center" vertical="center"/>
    </xf>
    <xf numFmtId="0" fontId="95" fillId="35" borderId="11" xfId="0" applyFont="1" applyFill="1" applyBorder="1" applyAlignment="1">
      <alignment horizontal="center" vertical="center"/>
    </xf>
    <xf numFmtId="0" fontId="95" fillId="34" borderId="11" xfId="0" applyFont="1" applyFill="1" applyBorder="1" applyAlignment="1">
      <alignment horizontal="center" vertical="center"/>
    </xf>
    <xf numFmtId="10" fontId="88" fillId="0" borderId="28" xfId="0" applyNumberFormat="1" applyFont="1" applyBorder="1" applyAlignment="1">
      <alignment horizontal="center" vertical="top" wrapText="1"/>
    </xf>
    <xf numFmtId="10" fontId="88" fillId="0" borderId="28" xfId="479" applyNumberFormat="1" applyFont="1" applyBorder="1" applyAlignment="1">
      <alignment horizontal="center" vertical="top" wrapText="1"/>
    </xf>
    <xf numFmtId="0" fontId="109" fillId="39" borderId="18" xfId="233" applyFont="1" applyFill="1" applyBorder="1" applyAlignment="1">
      <alignment horizontal="center" vertical="center" textRotation="90"/>
      <protection/>
    </xf>
    <xf numFmtId="0" fontId="109" fillId="39" borderId="76" xfId="233" applyFont="1" applyFill="1" applyBorder="1" applyAlignment="1">
      <alignment horizontal="center" vertical="center" textRotation="90"/>
      <protection/>
    </xf>
    <xf numFmtId="9" fontId="96" fillId="0" borderId="75" xfId="479" applyFont="1" applyBorder="1" applyAlignment="1">
      <alignment horizontal="center" vertical="center"/>
    </xf>
    <xf numFmtId="0" fontId="0" fillId="34" borderId="0" xfId="168" applyFill="1" applyBorder="1" applyAlignment="1">
      <alignment horizontal="center" vertical="center"/>
      <protection/>
    </xf>
    <xf numFmtId="10" fontId="0" fillId="34" borderId="0" xfId="168" applyNumberFormat="1" applyFill="1" applyBorder="1" applyAlignment="1">
      <alignment horizontal="center" vertical="center"/>
      <protection/>
    </xf>
    <xf numFmtId="0" fontId="0" fillId="34" borderId="0" xfId="168" applyFont="1" applyFill="1" applyBorder="1" applyAlignment="1">
      <alignment horizontal="center" vertical="center"/>
      <protection/>
    </xf>
    <xf numFmtId="0" fontId="0" fillId="35" borderId="0" xfId="168" applyFill="1" applyBorder="1" applyAlignment="1">
      <alignment horizontal="center" vertical="center"/>
      <protection/>
    </xf>
    <xf numFmtId="10" fontId="0" fillId="35" borderId="0" xfId="168" applyNumberFormat="1" applyFill="1" applyBorder="1" applyAlignment="1">
      <alignment horizontal="center" vertical="center"/>
      <protection/>
    </xf>
    <xf numFmtId="0" fontId="0" fillId="40" borderId="0" xfId="168" applyFill="1" applyBorder="1" applyAlignment="1">
      <alignment horizontal="center" vertical="center"/>
      <protection/>
    </xf>
    <xf numFmtId="10" fontId="0" fillId="40" borderId="0" xfId="168" applyNumberFormat="1" applyFill="1" applyBorder="1" applyAlignment="1">
      <alignment horizontal="center" vertical="center"/>
      <protection/>
    </xf>
    <xf numFmtId="0" fontId="0" fillId="34" borderId="14" xfId="239" applyFill="1" applyBorder="1" applyAlignment="1">
      <alignment horizontal="center" vertical="center"/>
      <protection/>
    </xf>
    <xf numFmtId="0" fontId="0" fillId="34" borderId="32" xfId="168" applyFill="1" applyBorder="1" applyAlignment="1">
      <alignment horizontal="center" vertical="center"/>
      <protection/>
    </xf>
    <xf numFmtId="10" fontId="0" fillId="34" borderId="32" xfId="168" applyNumberFormat="1" applyFill="1" applyBorder="1" applyAlignment="1">
      <alignment horizontal="center" vertical="center"/>
      <protection/>
    </xf>
    <xf numFmtId="10" fontId="0" fillId="34" borderId="33" xfId="168" applyNumberFormat="1" applyFill="1" applyBorder="1" applyAlignment="1">
      <alignment horizontal="center" vertical="center"/>
      <protection/>
    </xf>
    <xf numFmtId="0" fontId="0" fillId="34" borderId="34" xfId="239" applyFill="1" applyBorder="1" applyAlignment="1">
      <alignment horizontal="center" vertical="center"/>
      <protection/>
    </xf>
    <xf numFmtId="10" fontId="0" fillId="34" borderId="35" xfId="168" applyNumberFormat="1" applyFill="1" applyBorder="1" applyAlignment="1">
      <alignment horizontal="center" vertical="center"/>
      <protection/>
    </xf>
    <xf numFmtId="0" fontId="0" fillId="35" borderId="34" xfId="239" applyFill="1" applyBorder="1" applyAlignment="1">
      <alignment horizontal="center" vertical="center"/>
      <protection/>
    </xf>
    <xf numFmtId="10" fontId="0" fillId="35" borderId="35" xfId="168" applyNumberFormat="1" applyFill="1" applyBorder="1" applyAlignment="1">
      <alignment horizontal="center" vertical="center"/>
      <protection/>
    </xf>
    <xf numFmtId="0" fontId="0" fillId="34" borderId="16" xfId="239" applyFill="1" applyBorder="1" applyAlignment="1">
      <alignment horizontal="center" vertical="center"/>
      <protection/>
    </xf>
    <xf numFmtId="0" fontId="0" fillId="40" borderId="34" xfId="239" applyFill="1" applyBorder="1" applyAlignment="1">
      <alignment horizontal="center" vertical="center"/>
      <protection/>
    </xf>
    <xf numFmtId="0" fontId="0" fillId="34" borderId="36" xfId="168" applyFill="1" applyBorder="1" applyAlignment="1">
      <alignment horizontal="center" vertical="center"/>
      <protection/>
    </xf>
    <xf numFmtId="10" fontId="0" fillId="34" borderId="36" xfId="168" applyNumberFormat="1" applyFill="1" applyBorder="1" applyAlignment="1">
      <alignment horizontal="center" vertical="center"/>
      <protection/>
    </xf>
    <xf numFmtId="10" fontId="0" fillId="34" borderId="37" xfId="168" applyNumberFormat="1" applyFill="1" applyBorder="1" applyAlignment="1">
      <alignment horizontal="center" vertical="center"/>
      <protection/>
    </xf>
    <xf numFmtId="10" fontId="0" fillId="40" borderId="35" xfId="168" applyNumberFormat="1" applyFill="1" applyBorder="1" applyAlignment="1">
      <alignment horizontal="center" vertical="center"/>
      <protection/>
    </xf>
    <xf numFmtId="0" fontId="99" fillId="39" borderId="15" xfId="378" applyFont="1" applyFill="1" applyBorder="1" applyAlignment="1">
      <alignment horizontal="center" vertical="center" wrapText="1"/>
      <protection/>
    </xf>
    <xf numFmtId="0" fontId="0" fillId="34" borderId="0" xfId="168" applyFont="1" applyFill="1" applyBorder="1" applyAlignment="1">
      <alignment horizontal="center" vertical="center"/>
      <protection/>
    </xf>
    <xf numFmtId="0" fontId="0" fillId="34" borderId="0" xfId="168" applyFill="1" applyBorder="1" applyAlignment="1">
      <alignment horizontal="center" vertical="center"/>
      <protection/>
    </xf>
    <xf numFmtId="10" fontId="0" fillId="34" borderId="0" xfId="168" applyNumberFormat="1" applyFill="1" applyBorder="1" applyAlignment="1">
      <alignment horizontal="center" vertical="center"/>
      <protection/>
    </xf>
    <xf numFmtId="0" fontId="0" fillId="34" borderId="14" xfId="239" applyFill="1" applyBorder="1" applyAlignment="1">
      <alignment horizontal="center" vertical="center"/>
      <protection/>
    </xf>
    <xf numFmtId="0" fontId="0" fillId="34" borderId="32" xfId="168" applyFill="1" applyBorder="1" applyAlignment="1">
      <alignment horizontal="center" vertical="center"/>
      <protection/>
    </xf>
    <xf numFmtId="10" fontId="0" fillId="34" borderId="32" xfId="168" applyNumberFormat="1" applyFill="1" applyBorder="1" applyAlignment="1">
      <alignment horizontal="center" vertical="center"/>
      <protection/>
    </xf>
    <xf numFmtId="10" fontId="0" fillId="34" borderId="33" xfId="168" applyNumberFormat="1" applyFill="1" applyBorder="1" applyAlignment="1">
      <alignment horizontal="center" vertical="center"/>
      <protection/>
    </xf>
    <xf numFmtId="0" fontId="0" fillId="34" borderId="34" xfId="239" applyFill="1" applyBorder="1" applyAlignment="1">
      <alignment horizontal="center" vertical="center"/>
      <protection/>
    </xf>
    <xf numFmtId="10" fontId="0" fillId="34" borderId="35" xfId="168" applyNumberFormat="1" applyFill="1" applyBorder="1" applyAlignment="1">
      <alignment horizontal="center" vertical="center"/>
      <protection/>
    </xf>
    <xf numFmtId="0" fontId="0" fillId="40" borderId="16" xfId="239" applyFill="1" applyBorder="1" applyAlignment="1">
      <alignment horizontal="center" vertical="center"/>
      <protection/>
    </xf>
    <xf numFmtId="0" fontId="0" fillId="40" borderId="36" xfId="168" applyFill="1" applyBorder="1" applyAlignment="1">
      <alignment horizontal="center" vertical="center"/>
      <protection/>
    </xf>
    <xf numFmtId="10" fontId="0" fillId="40" borderId="36" xfId="168" applyNumberFormat="1" applyFill="1" applyBorder="1" applyAlignment="1">
      <alignment horizontal="center" vertical="center"/>
      <protection/>
    </xf>
    <xf numFmtId="10" fontId="0" fillId="40" borderId="37" xfId="168" applyNumberFormat="1" applyFill="1" applyBorder="1" applyAlignment="1">
      <alignment horizontal="center" vertical="center"/>
      <protection/>
    </xf>
    <xf numFmtId="0" fontId="0" fillId="40" borderId="32" xfId="216" applyFill="1" applyBorder="1" applyAlignment="1">
      <alignment horizontal="center"/>
      <protection/>
    </xf>
    <xf numFmtId="10" fontId="0" fillId="40" borderId="32" xfId="216" applyNumberFormat="1" applyFill="1" applyBorder="1" applyAlignment="1">
      <alignment horizontal="center"/>
      <protection/>
    </xf>
    <xf numFmtId="10" fontId="0" fillId="40" borderId="33" xfId="216" applyNumberFormat="1" applyFill="1" applyBorder="1" applyAlignment="1">
      <alignment horizontal="center"/>
      <protection/>
    </xf>
    <xf numFmtId="0" fontId="0" fillId="40" borderId="34" xfId="0" applyFill="1" applyBorder="1" applyAlignment="1">
      <alignment horizontal="center"/>
    </xf>
    <xf numFmtId="0" fontId="0" fillId="40" borderId="0" xfId="216" applyFill="1" applyBorder="1" applyAlignment="1">
      <alignment horizontal="center"/>
      <protection/>
    </xf>
    <xf numFmtId="10" fontId="0" fillId="40" borderId="0" xfId="216" applyNumberFormat="1" applyFill="1" applyBorder="1" applyAlignment="1">
      <alignment horizontal="center"/>
      <protection/>
    </xf>
    <xf numFmtId="10" fontId="0" fillId="40" borderId="35" xfId="216" applyNumberFormat="1" applyFill="1" applyBorder="1" applyAlignment="1">
      <alignment horizontal="center"/>
      <protection/>
    </xf>
    <xf numFmtId="0" fontId="0" fillId="40" borderId="16" xfId="0" applyFill="1" applyBorder="1" applyAlignment="1">
      <alignment horizontal="center"/>
    </xf>
    <xf numFmtId="0" fontId="0" fillId="40" borderId="36" xfId="216" applyFill="1" applyBorder="1" applyAlignment="1">
      <alignment horizontal="center"/>
      <protection/>
    </xf>
    <xf numFmtId="10" fontId="0" fillId="40" borderId="36" xfId="216" applyNumberFormat="1" applyFill="1" applyBorder="1" applyAlignment="1">
      <alignment horizontal="center"/>
      <protection/>
    </xf>
    <xf numFmtId="10" fontId="0" fillId="40" borderId="37" xfId="216" applyNumberFormat="1" applyFill="1" applyBorder="1" applyAlignment="1">
      <alignment horizontal="center"/>
      <protection/>
    </xf>
    <xf numFmtId="0" fontId="0" fillId="35" borderId="32" xfId="216" applyFill="1" applyBorder="1" applyAlignment="1">
      <alignment horizontal="center"/>
      <protection/>
    </xf>
    <xf numFmtId="10" fontId="0" fillId="35" borderId="32" xfId="216" applyNumberFormat="1" applyFill="1" applyBorder="1" applyAlignment="1">
      <alignment horizontal="center"/>
      <protection/>
    </xf>
    <xf numFmtId="10" fontId="0" fillId="35" borderId="33" xfId="216" applyNumberFormat="1" applyFill="1" applyBorder="1" applyAlignment="1">
      <alignment horizontal="center"/>
      <protection/>
    </xf>
    <xf numFmtId="0" fontId="0" fillId="35" borderId="76" xfId="216" applyFill="1" applyBorder="1" applyAlignment="1">
      <alignment horizontal="center"/>
      <protection/>
    </xf>
    <xf numFmtId="10" fontId="0" fillId="35" borderId="76" xfId="216" applyNumberFormat="1" applyFill="1" applyBorder="1" applyAlignment="1">
      <alignment horizontal="center"/>
      <protection/>
    </xf>
    <xf numFmtId="10" fontId="0" fillId="35" borderId="13" xfId="216" applyNumberFormat="1" applyFill="1" applyBorder="1" applyAlignment="1">
      <alignment horizontal="center"/>
      <protection/>
    </xf>
    <xf numFmtId="10" fontId="0" fillId="0" borderId="0" xfId="479" applyNumberFormat="1" applyFont="1" applyAlignment="1">
      <alignment/>
    </xf>
    <xf numFmtId="0" fontId="0" fillId="35" borderId="36" xfId="216" applyFill="1" applyBorder="1" applyAlignment="1">
      <alignment horizontal="center"/>
      <protection/>
    </xf>
    <xf numFmtId="10" fontId="0" fillId="35" borderId="36" xfId="216" applyNumberFormat="1" applyFill="1" applyBorder="1" applyAlignment="1">
      <alignment horizontal="center"/>
      <protection/>
    </xf>
    <xf numFmtId="10" fontId="0" fillId="35" borderId="37" xfId="216" applyNumberFormat="1" applyFill="1" applyBorder="1" applyAlignment="1">
      <alignment horizontal="center"/>
      <protection/>
    </xf>
    <xf numFmtId="0" fontId="0" fillId="34" borderId="76" xfId="216" applyFill="1" applyBorder="1" applyAlignment="1">
      <alignment horizontal="center"/>
      <protection/>
    </xf>
    <xf numFmtId="10" fontId="0" fillId="34" borderId="76" xfId="216" applyNumberFormat="1" applyFill="1" applyBorder="1" applyAlignment="1">
      <alignment horizontal="center"/>
      <protection/>
    </xf>
    <xf numFmtId="10" fontId="0" fillId="34" borderId="13" xfId="216" applyNumberFormat="1" applyFill="1" applyBorder="1" applyAlignment="1">
      <alignment horizontal="center"/>
      <protection/>
    </xf>
    <xf numFmtId="0" fontId="0" fillId="40" borderId="76" xfId="216" applyFill="1" applyBorder="1" applyAlignment="1">
      <alignment horizontal="center"/>
      <protection/>
    </xf>
    <xf numFmtId="10" fontId="0" fillId="40" borderId="76" xfId="216" applyNumberFormat="1" applyFill="1" applyBorder="1" applyAlignment="1">
      <alignment horizontal="center"/>
      <protection/>
    </xf>
    <xf numFmtId="10" fontId="0" fillId="40" borderId="13" xfId="216" applyNumberFormat="1" applyFill="1" applyBorder="1" applyAlignment="1">
      <alignment horizontal="center"/>
      <protection/>
    </xf>
    <xf numFmtId="9" fontId="96" fillId="0" borderId="62" xfId="479" applyFont="1" applyBorder="1" applyAlignment="1">
      <alignment horizontal="center" vertical="center"/>
    </xf>
    <xf numFmtId="10" fontId="7" fillId="0" borderId="28" xfId="479" applyNumberFormat="1" applyFont="1" applyBorder="1" applyAlignment="1">
      <alignment horizontal="center" vertical="top" wrapText="1"/>
    </xf>
    <xf numFmtId="10" fontId="7" fillId="0" borderId="28" xfId="0" applyNumberFormat="1" applyFont="1" applyBorder="1" applyAlignment="1">
      <alignment horizontal="center" vertical="top" wrapText="1"/>
    </xf>
    <xf numFmtId="17" fontId="100" fillId="39" borderId="46" xfId="0" applyNumberFormat="1" applyFont="1" applyFill="1" applyBorder="1" applyAlignment="1" quotePrefix="1">
      <alignment horizontal="center" vertical="center" wrapText="1"/>
    </xf>
    <xf numFmtId="17" fontId="100" fillId="39" borderId="63" xfId="0" applyNumberFormat="1" applyFont="1" applyFill="1" applyBorder="1" applyAlignment="1" quotePrefix="1">
      <alignment horizontal="center" vertical="center" wrapText="1"/>
    </xf>
    <xf numFmtId="17" fontId="100" fillId="39" borderId="63" xfId="0" applyNumberFormat="1" applyFont="1" applyFill="1" applyBorder="1" applyAlignment="1" quotePrefix="1">
      <alignment horizontal="center" vertical="center"/>
    </xf>
    <xf numFmtId="17" fontId="100" fillId="39" borderId="52" xfId="0" applyNumberFormat="1" applyFont="1" applyFill="1" applyBorder="1" applyAlignment="1" quotePrefix="1">
      <alignment horizontal="center" vertical="center" wrapText="1"/>
    </xf>
    <xf numFmtId="0" fontId="103" fillId="0" borderId="39" xfId="0" applyFont="1" applyBorder="1" applyAlignment="1">
      <alignment horizontal="center" vertical="center"/>
    </xf>
    <xf numFmtId="17" fontId="100" fillId="39" borderId="54" xfId="0" applyNumberFormat="1" applyFont="1" applyFill="1" applyBorder="1" applyAlignment="1" quotePrefix="1">
      <alignment horizontal="center" vertical="center" wrapText="1"/>
    </xf>
    <xf numFmtId="0" fontId="95" fillId="34" borderId="39" xfId="0" applyFont="1" applyFill="1" applyBorder="1" applyAlignment="1">
      <alignment horizontal="center" vertical="center"/>
    </xf>
    <xf numFmtId="0" fontId="95" fillId="35" borderId="39" xfId="0" applyFont="1" applyFill="1" applyBorder="1" applyAlignment="1">
      <alignment horizontal="center" vertical="center"/>
    </xf>
    <xf numFmtId="0" fontId="95" fillId="36" borderId="39" xfId="0" applyFont="1" applyFill="1" applyBorder="1" applyAlignment="1">
      <alignment horizontal="center" vertical="center"/>
    </xf>
    <xf numFmtId="10" fontId="103" fillId="0" borderId="62" xfId="479" applyNumberFormat="1" applyFont="1" applyBorder="1" applyAlignment="1">
      <alignment horizontal="center" vertical="center"/>
    </xf>
    <xf numFmtId="0" fontId="86" fillId="39" borderId="0" xfId="0" applyFont="1" applyFill="1" applyAlignment="1">
      <alignment horizontal="center"/>
    </xf>
    <xf numFmtId="0" fontId="75" fillId="40" borderId="18" xfId="170" applyFill="1" applyBorder="1" applyAlignment="1">
      <alignment horizontal="center"/>
      <protection/>
    </xf>
    <xf numFmtId="49" fontId="86" fillId="39" borderId="32" xfId="233" applyNumberFormat="1" applyFont="1" applyFill="1" applyBorder="1" applyAlignment="1">
      <alignment horizontal="center" vertical="center" textRotation="90"/>
      <protection/>
    </xf>
    <xf numFmtId="0" fontId="100" fillId="39" borderId="32" xfId="233" applyFont="1" applyFill="1" applyBorder="1" applyAlignment="1">
      <alignment horizontal="center" vertical="center" textRotation="90"/>
      <protection/>
    </xf>
    <xf numFmtId="0" fontId="67" fillId="39" borderId="18" xfId="233" applyFont="1" applyFill="1" applyBorder="1" applyAlignment="1">
      <alignment horizontal="center" vertical="center" textRotation="90"/>
      <protection/>
    </xf>
    <xf numFmtId="0" fontId="75" fillId="35" borderId="18" xfId="170" applyFill="1" applyBorder="1" applyAlignment="1">
      <alignment horizontal="center"/>
      <protection/>
    </xf>
    <xf numFmtId="0" fontId="75" fillId="34" borderId="18" xfId="170" applyFill="1" applyBorder="1" applyAlignment="1">
      <alignment horizontal="center"/>
      <protection/>
    </xf>
    <xf numFmtId="0" fontId="64" fillId="41" borderId="16" xfId="168" applyFont="1" applyFill="1" applyBorder="1" applyAlignment="1">
      <alignment horizontal="center" vertical="center"/>
      <protection/>
    </xf>
    <xf numFmtId="0" fontId="64" fillId="41" borderId="16" xfId="239" applyFont="1" applyFill="1" applyBorder="1" applyAlignment="1">
      <alignment horizontal="center" vertical="center"/>
      <protection/>
    </xf>
    <xf numFmtId="0" fontId="64" fillId="41" borderId="34" xfId="168" applyFont="1" applyFill="1" applyBorder="1" applyAlignment="1">
      <alignment horizontal="center"/>
      <protection/>
    </xf>
    <xf numFmtId="0" fontId="64" fillId="41" borderId="14" xfId="168" applyFont="1" applyFill="1" applyBorder="1" applyAlignment="1">
      <alignment horizontal="center"/>
      <protection/>
    </xf>
    <xf numFmtId="0" fontId="64" fillId="41" borderId="14" xfId="239" applyFont="1" applyFill="1" applyBorder="1" applyAlignment="1">
      <alignment horizontal="center" vertical="center"/>
      <protection/>
    </xf>
    <xf numFmtId="0" fontId="64" fillId="41" borderId="34" xfId="239" applyFont="1" applyFill="1" applyBorder="1" applyAlignment="1">
      <alignment horizontal="center" vertical="center"/>
      <protection/>
    </xf>
    <xf numFmtId="0" fontId="0" fillId="40" borderId="0" xfId="216" applyFont="1" applyFill="1" applyBorder="1" applyAlignment="1">
      <alignment horizontal="center"/>
      <protection/>
    </xf>
    <xf numFmtId="0" fontId="75" fillId="40" borderId="34" xfId="170" applyFill="1" applyBorder="1" applyAlignment="1">
      <alignment horizontal="center"/>
      <protection/>
    </xf>
    <xf numFmtId="0" fontId="75" fillId="40" borderId="14" xfId="170" applyFill="1" applyBorder="1" applyAlignment="1">
      <alignment horizontal="center"/>
      <protection/>
    </xf>
    <xf numFmtId="0" fontId="67" fillId="39" borderId="33" xfId="233" applyFont="1" applyFill="1" applyBorder="1" applyAlignment="1">
      <alignment horizontal="center" vertical="center" wrapText="1"/>
      <protection/>
    </xf>
    <xf numFmtId="0" fontId="67" fillId="39" borderId="32" xfId="233" applyFont="1" applyFill="1" applyBorder="1" applyAlignment="1">
      <alignment horizontal="center" vertical="center" wrapText="1"/>
      <protection/>
    </xf>
    <xf numFmtId="0" fontId="75" fillId="40" borderId="16" xfId="170" applyFill="1" applyBorder="1" applyAlignment="1">
      <alignment horizontal="center"/>
      <protection/>
    </xf>
    <xf numFmtId="0" fontId="0" fillId="40" borderId="36" xfId="216" applyFill="1" applyBorder="1" applyAlignment="1">
      <alignment horizontal="center"/>
      <protection/>
    </xf>
    <xf numFmtId="10" fontId="0" fillId="40" borderId="36" xfId="216" applyNumberFormat="1" applyFill="1" applyBorder="1" applyAlignment="1">
      <alignment horizontal="center"/>
      <protection/>
    </xf>
    <xf numFmtId="10" fontId="0" fillId="40" borderId="37" xfId="216" applyNumberFormat="1" applyFill="1" applyBorder="1" applyAlignment="1">
      <alignment horizontal="center"/>
      <protection/>
    </xf>
    <xf numFmtId="0" fontId="75" fillId="35" borderId="14" xfId="170" applyFill="1" applyBorder="1" applyAlignment="1">
      <alignment horizontal="center"/>
      <protection/>
    </xf>
    <xf numFmtId="10" fontId="0" fillId="0" borderId="0" xfId="0" applyNumberFormat="1" applyFont="1" applyAlignment="1">
      <alignment/>
    </xf>
    <xf numFmtId="0" fontId="75" fillId="34" borderId="14" xfId="170" applyFill="1" applyBorder="1" applyAlignment="1">
      <alignment horizontal="center"/>
      <protection/>
    </xf>
    <xf numFmtId="0" fontId="75" fillId="34" borderId="34" xfId="170" applyFill="1" applyBorder="1" applyAlignment="1">
      <alignment horizontal="center"/>
      <protection/>
    </xf>
    <xf numFmtId="0" fontId="75" fillId="35" borderId="34" xfId="170" applyFill="1" applyBorder="1" applyAlignment="1">
      <alignment horizontal="center"/>
      <protection/>
    </xf>
    <xf numFmtId="0" fontId="75" fillId="40" borderId="16" xfId="170" applyFill="1" applyBorder="1" applyAlignment="1">
      <alignment horizontal="center"/>
      <protection/>
    </xf>
    <xf numFmtId="0" fontId="0" fillId="34" borderId="32" xfId="216" applyFill="1" applyBorder="1" applyAlignment="1">
      <alignment horizontal="center"/>
      <protection/>
    </xf>
    <xf numFmtId="10" fontId="0" fillId="34" borderId="32" xfId="216" applyNumberFormat="1" applyFill="1" applyBorder="1" applyAlignment="1">
      <alignment horizontal="center"/>
      <protection/>
    </xf>
    <xf numFmtId="10" fontId="0" fillId="34" borderId="33" xfId="216" applyNumberFormat="1" applyFill="1" applyBorder="1" applyAlignment="1">
      <alignment horizontal="center"/>
      <protection/>
    </xf>
    <xf numFmtId="0" fontId="0" fillId="34" borderId="0" xfId="216" applyFill="1" applyBorder="1" applyAlignment="1">
      <alignment horizontal="center"/>
      <protection/>
    </xf>
    <xf numFmtId="10" fontId="0" fillId="34" borderId="0" xfId="216" applyNumberFormat="1" applyFill="1" applyBorder="1" applyAlignment="1">
      <alignment horizontal="center"/>
      <protection/>
    </xf>
    <xf numFmtId="10" fontId="0" fillId="34" borderId="35" xfId="216" applyNumberFormat="1" applyFill="1" applyBorder="1" applyAlignment="1">
      <alignment horizontal="center"/>
      <protection/>
    </xf>
    <xf numFmtId="0" fontId="0" fillId="35" borderId="0" xfId="216" applyFill="1" applyBorder="1" applyAlignment="1">
      <alignment horizontal="center"/>
      <protection/>
    </xf>
    <xf numFmtId="10" fontId="0" fillId="35" borderId="0" xfId="216" applyNumberFormat="1" applyFill="1" applyBorder="1" applyAlignment="1">
      <alignment horizontal="center"/>
      <protection/>
    </xf>
    <xf numFmtId="10" fontId="0" fillId="35" borderId="35" xfId="216" applyNumberFormat="1" applyFill="1" applyBorder="1" applyAlignment="1">
      <alignment horizontal="center"/>
      <protection/>
    </xf>
    <xf numFmtId="0" fontId="0" fillId="40" borderId="36" xfId="216" applyFill="1" applyBorder="1" applyAlignment="1">
      <alignment horizontal="center"/>
      <protection/>
    </xf>
    <xf numFmtId="10" fontId="0" fillId="40" borderId="36" xfId="216" applyNumberFormat="1" applyFill="1" applyBorder="1" applyAlignment="1">
      <alignment horizontal="center"/>
      <protection/>
    </xf>
    <xf numFmtId="10" fontId="0" fillId="40" borderId="37" xfId="216" applyNumberFormat="1" applyFill="1" applyBorder="1" applyAlignment="1">
      <alignment horizontal="center"/>
      <protection/>
    </xf>
    <xf numFmtId="0" fontId="75" fillId="34" borderId="16" xfId="170" applyFill="1" applyBorder="1" applyAlignment="1">
      <alignment horizontal="center"/>
      <protection/>
    </xf>
    <xf numFmtId="0" fontId="75" fillId="34" borderId="14" xfId="170" applyFill="1" applyBorder="1" applyAlignment="1">
      <alignment horizontal="center"/>
      <protection/>
    </xf>
    <xf numFmtId="0" fontId="75" fillId="34" borderId="34" xfId="170" applyFill="1" applyBorder="1" applyAlignment="1">
      <alignment horizontal="center"/>
      <protection/>
    </xf>
    <xf numFmtId="0" fontId="75" fillId="35" borderId="34" xfId="170" applyFill="1" applyBorder="1" applyAlignment="1">
      <alignment horizontal="center"/>
      <protection/>
    </xf>
    <xf numFmtId="0" fontId="0" fillId="34" borderId="32" xfId="216" applyFill="1" applyBorder="1" applyAlignment="1">
      <alignment horizontal="center"/>
      <protection/>
    </xf>
    <xf numFmtId="10" fontId="0" fillId="34" borderId="32" xfId="216" applyNumberFormat="1" applyFill="1" applyBorder="1" applyAlignment="1">
      <alignment horizontal="center"/>
      <protection/>
    </xf>
    <xf numFmtId="10" fontId="0" fillId="34" borderId="33" xfId="216" applyNumberFormat="1" applyFill="1" applyBorder="1" applyAlignment="1">
      <alignment horizontal="center"/>
      <protection/>
    </xf>
    <xf numFmtId="0" fontId="0" fillId="34" borderId="0" xfId="216" applyFill="1" applyBorder="1" applyAlignment="1">
      <alignment horizontal="center"/>
      <protection/>
    </xf>
    <xf numFmtId="10" fontId="0" fillId="34" borderId="0" xfId="216" applyNumberFormat="1" applyFill="1" applyBorder="1" applyAlignment="1">
      <alignment horizontal="center"/>
      <protection/>
    </xf>
    <xf numFmtId="10" fontId="0" fillId="34" borderId="35" xfId="216" applyNumberFormat="1" applyFill="1" applyBorder="1" applyAlignment="1">
      <alignment horizontal="center"/>
      <protection/>
    </xf>
    <xf numFmtId="0" fontId="0" fillId="35" borderId="0" xfId="216" applyFill="1" applyBorder="1" applyAlignment="1">
      <alignment horizontal="center"/>
      <protection/>
    </xf>
    <xf numFmtId="10" fontId="0" fillId="35" borderId="0" xfId="216" applyNumberFormat="1" applyFill="1" applyBorder="1" applyAlignment="1">
      <alignment horizontal="center"/>
      <protection/>
    </xf>
    <xf numFmtId="10" fontId="0" fillId="35" borderId="35" xfId="216" applyNumberFormat="1" applyFill="1" applyBorder="1" applyAlignment="1">
      <alignment horizontal="center"/>
      <protection/>
    </xf>
    <xf numFmtId="0" fontId="75" fillId="35" borderId="16" xfId="170" applyFill="1" applyBorder="1" applyAlignment="1">
      <alignment horizontal="center"/>
      <protection/>
    </xf>
    <xf numFmtId="10" fontId="0" fillId="34" borderId="32" xfId="216" applyNumberFormat="1" applyFill="1" applyBorder="1" applyAlignment="1">
      <alignment horizontal="center"/>
      <protection/>
    </xf>
    <xf numFmtId="10" fontId="0" fillId="34" borderId="33" xfId="216" applyNumberFormat="1" applyFill="1" applyBorder="1" applyAlignment="1">
      <alignment horizontal="center"/>
      <protection/>
    </xf>
    <xf numFmtId="10" fontId="0" fillId="34" borderId="0" xfId="216" applyNumberFormat="1" applyFill="1" applyBorder="1" applyAlignment="1">
      <alignment horizontal="center"/>
      <protection/>
    </xf>
    <xf numFmtId="10" fontId="0" fillId="34" borderId="35" xfId="216" applyNumberFormat="1" applyFill="1" applyBorder="1" applyAlignment="1">
      <alignment horizontal="center"/>
      <protection/>
    </xf>
    <xf numFmtId="0" fontId="0" fillId="34" borderId="32" xfId="216" applyFill="1" applyBorder="1" applyAlignment="1">
      <alignment horizontal="center"/>
      <protection/>
    </xf>
    <xf numFmtId="0" fontId="0" fillId="34" borderId="0" xfId="216" applyFill="1" applyBorder="1" applyAlignment="1">
      <alignment horizontal="center"/>
      <protection/>
    </xf>
    <xf numFmtId="0" fontId="75" fillId="34" borderId="14" xfId="170" applyFill="1" applyBorder="1" applyAlignment="1">
      <alignment horizontal="center"/>
      <protection/>
    </xf>
    <xf numFmtId="0" fontId="75" fillId="34" borderId="34" xfId="170" applyFill="1" applyBorder="1" applyAlignment="1">
      <alignment horizontal="center"/>
      <protection/>
    </xf>
    <xf numFmtId="10" fontId="0" fillId="34" borderId="0" xfId="216" applyNumberFormat="1" applyFill="1" applyBorder="1" applyAlignment="1">
      <alignment horizontal="center"/>
      <protection/>
    </xf>
    <xf numFmtId="10" fontId="0" fillId="34" borderId="35" xfId="216" applyNumberFormat="1" applyFill="1" applyBorder="1" applyAlignment="1">
      <alignment horizontal="center"/>
      <protection/>
    </xf>
    <xf numFmtId="0" fontId="0" fillId="34" borderId="0" xfId="216" applyFill="1" applyBorder="1" applyAlignment="1">
      <alignment horizontal="center"/>
      <protection/>
    </xf>
    <xf numFmtId="0" fontId="0" fillId="40" borderId="36" xfId="216" applyFill="1" applyBorder="1" applyAlignment="1">
      <alignment horizontal="center"/>
      <protection/>
    </xf>
    <xf numFmtId="10" fontId="0" fillId="40" borderId="36" xfId="216" applyNumberFormat="1" applyFill="1" applyBorder="1" applyAlignment="1">
      <alignment horizontal="center"/>
      <protection/>
    </xf>
    <xf numFmtId="10" fontId="0" fillId="40" borderId="37" xfId="216" applyNumberFormat="1" applyFill="1" applyBorder="1" applyAlignment="1">
      <alignment horizontal="center"/>
      <protection/>
    </xf>
    <xf numFmtId="0" fontId="75" fillId="40" borderId="16" xfId="170" applyFill="1" applyBorder="1" applyAlignment="1">
      <alignment horizontal="center"/>
      <protection/>
    </xf>
    <xf numFmtId="0" fontId="75" fillId="34" borderId="34" xfId="170" applyFill="1" applyBorder="1" applyAlignment="1">
      <alignment horizontal="center"/>
      <protection/>
    </xf>
    <xf numFmtId="10" fontId="0" fillId="34" borderId="32" xfId="216" applyNumberFormat="1" applyFill="1" applyBorder="1" applyAlignment="1">
      <alignment horizontal="center"/>
      <protection/>
    </xf>
    <xf numFmtId="10" fontId="0" fillId="34" borderId="33" xfId="216" applyNumberFormat="1" applyFill="1" applyBorder="1" applyAlignment="1">
      <alignment horizontal="center"/>
      <protection/>
    </xf>
    <xf numFmtId="10" fontId="0" fillId="34" borderId="0" xfId="216" applyNumberFormat="1" applyFill="1" applyBorder="1" applyAlignment="1">
      <alignment horizontal="center"/>
      <protection/>
    </xf>
    <xf numFmtId="10" fontId="0" fillId="34" borderId="35" xfId="216" applyNumberFormat="1" applyFill="1" applyBorder="1" applyAlignment="1">
      <alignment horizontal="center"/>
      <protection/>
    </xf>
    <xf numFmtId="0" fontId="0" fillId="34" borderId="32" xfId="216" applyFill="1" applyBorder="1" applyAlignment="1">
      <alignment horizontal="center"/>
      <protection/>
    </xf>
    <xf numFmtId="0" fontId="0" fillId="34" borderId="0" xfId="216" applyFill="1" applyBorder="1" applyAlignment="1">
      <alignment horizontal="center"/>
      <protection/>
    </xf>
    <xf numFmtId="0" fontId="75" fillId="34" borderId="14" xfId="170" applyFill="1" applyBorder="1" applyAlignment="1">
      <alignment horizontal="center"/>
      <protection/>
    </xf>
    <xf numFmtId="0" fontId="75" fillId="34" borderId="34" xfId="170" applyFill="1" applyBorder="1" applyAlignment="1">
      <alignment horizontal="center"/>
      <protection/>
    </xf>
    <xf numFmtId="49" fontId="67" fillId="39" borderId="36" xfId="0" applyNumberFormat="1" applyFont="1" applyFill="1" applyBorder="1" applyAlignment="1">
      <alignment horizontal="right"/>
    </xf>
    <xf numFmtId="49" fontId="67" fillId="39" borderId="37" xfId="0" applyNumberFormat="1" applyFont="1" applyFill="1" applyBorder="1" applyAlignment="1">
      <alignment horizontal="right"/>
    </xf>
    <xf numFmtId="49" fontId="110" fillId="39" borderId="14" xfId="233" applyNumberFormat="1" applyFont="1" applyFill="1" applyBorder="1" applyAlignment="1">
      <alignment horizontal="center" vertical="center" textRotation="90"/>
      <protection/>
    </xf>
    <xf numFmtId="49" fontId="110" fillId="39" borderId="34" xfId="233" applyNumberFormat="1" applyFont="1" applyFill="1" applyBorder="1" applyAlignment="1">
      <alignment horizontal="center" vertical="center" textRotation="90"/>
      <protection/>
    </xf>
    <xf numFmtId="49" fontId="110" fillId="39" borderId="16" xfId="233" applyNumberFormat="1" applyFont="1" applyFill="1" applyBorder="1" applyAlignment="1">
      <alignment horizontal="center" vertical="center" textRotation="90"/>
      <protection/>
    </xf>
    <xf numFmtId="0" fontId="67" fillId="41" borderId="14" xfId="233" applyFont="1" applyFill="1" applyBorder="1" applyAlignment="1">
      <alignment horizontal="center" vertical="center" textRotation="90" wrapText="1"/>
      <protection/>
    </xf>
    <xf numFmtId="0" fontId="67" fillId="41" borderId="34" xfId="233" applyFont="1" applyFill="1" applyBorder="1" applyAlignment="1">
      <alignment horizontal="center" vertical="center" textRotation="90" wrapText="1"/>
      <protection/>
    </xf>
    <xf numFmtId="0" fontId="67" fillId="41" borderId="16" xfId="233" applyFont="1" applyFill="1" applyBorder="1" applyAlignment="1">
      <alignment horizontal="center" vertical="center" textRotation="90" wrapText="1"/>
      <protection/>
    </xf>
    <xf numFmtId="0" fontId="67" fillId="39" borderId="15" xfId="233" applyFont="1" applyFill="1" applyBorder="1" applyAlignment="1">
      <alignment horizontal="center" vertical="center" textRotation="90"/>
      <protection/>
    </xf>
    <xf numFmtId="0" fontId="67" fillId="39" borderId="77" xfId="233" applyFont="1" applyFill="1" applyBorder="1" applyAlignment="1">
      <alignment horizontal="center" vertical="center" textRotation="90"/>
      <protection/>
    </xf>
    <xf numFmtId="0" fontId="67" fillId="39" borderId="17" xfId="233" applyFont="1" applyFill="1" applyBorder="1" applyAlignment="1">
      <alignment horizontal="center" vertical="center" textRotation="90"/>
      <protection/>
    </xf>
    <xf numFmtId="0" fontId="102" fillId="39" borderId="18" xfId="378" applyFont="1" applyFill="1" applyBorder="1" applyAlignment="1">
      <alignment horizontal="center"/>
      <protection/>
    </xf>
    <xf numFmtId="0" fontId="102" fillId="39" borderId="76" xfId="378" applyFont="1" applyFill="1" applyBorder="1" applyAlignment="1">
      <alignment horizontal="center"/>
      <protection/>
    </xf>
    <xf numFmtId="0" fontId="102" fillId="39" borderId="13" xfId="378" applyFont="1" applyFill="1" applyBorder="1" applyAlignment="1">
      <alignment horizontal="center"/>
      <protection/>
    </xf>
    <xf numFmtId="0" fontId="88" fillId="34" borderId="18" xfId="378" applyFont="1" applyFill="1" applyBorder="1" applyAlignment="1">
      <alignment horizontal="center"/>
      <protection/>
    </xf>
    <xf numFmtId="0" fontId="88" fillId="34" borderId="13" xfId="378" applyFont="1" applyFill="1" applyBorder="1" applyAlignment="1">
      <alignment horizontal="center"/>
      <protection/>
    </xf>
    <xf numFmtId="0" fontId="88" fillId="35" borderId="18" xfId="378" applyFont="1" applyFill="1" applyBorder="1" applyAlignment="1">
      <alignment horizontal="center"/>
      <protection/>
    </xf>
    <xf numFmtId="0" fontId="88" fillId="35" borderId="13" xfId="378" applyFont="1" applyFill="1" applyBorder="1" applyAlignment="1">
      <alignment horizontal="center"/>
      <protection/>
    </xf>
    <xf numFmtId="0" fontId="88" fillId="36" borderId="18" xfId="378" applyFont="1" applyFill="1" applyBorder="1" applyAlignment="1">
      <alignment horizontal="center"/>
      <protection/>
    </xf>
    <xf numFmtId="0" fontId="88" fillId="36" borderId="13" xfId="378" applyFont="1" applyFill="1" applyBorder="1" applyAlignment="1">
      <alignment horizontal="center"/>
      <protection/>
    </xf>
    <xf numFmtId="0" fontId="88" fillId="0" borderId="0" xfId="378" applyFont="1" applyFill="1" applyBorder="1" applyAlignment="1">
      <alignment horizontal="center"/>
      <protection/>
    </xf>
    <xf numFmtId="0" fontId="88" fillId="9" borderId="18" xfId="378" applyFont="1" applyFill="1" applyBorder="1" applyAlignment="1">
      <alignment horizontal="center"/>
      <protection/>
    </xf>
    <xf numFmtId="0" fontId="88" fillId="9" borderId="13" xfId="378" applyFont="1" applyFill="1" applyBorder="1" applyAlignment="1">
      <alignment horizontal="center"/>
      <protection/>
    </xf>
    <xf numFmtId="0" fontId="88" fillId="34" borderId="14" xfId="378" applyFont="1" applyFill="1" applyBorder="1" applyAlignment="1">
      <alignment horizontal="center"/>
      <protection/>
    </xf>
    <xf numFmtId="0" fontId="88" fillId="34" borderId="33" xfId="378" applyFont="1" applyFill="1" applyBorder="1" applyAlignment="1">
      <alignment horizontal="center"/>
      <protection/>
    </xf>
    <xf numFmtId="0" fontId="88" fillId="33" borderId="18" xfId="378" applyFont="1" applyFill="1" applyBorder="1" applyAlignment="1">
      <alignment horizontal="center"/>
      <protection/>
    </xf>
    <xf numFmtId="0" fontId="88" fillId="33" borderId="13" xfId="378" applyFont="1" applyFill="1" applyBorder="1" applyAlignment="1">
      <alignment horizontal="center"/>
      <protection/>
    </xf>
    <xf numFmtId="0" fontId="98" fillId="39" borderId="0" xfId="0" applyFont="1" applyFill="1" applyAlignment="1">
      <alignment horizontal="center"/>
    </xf>
    <xf numFmtId="49" fontId="67" fillId="39" borderId="0" xfId="0" applyNumberFormat="1" applyFont="1" applyFill="1" applyAlignment="1">
      <alignment horizontal="center"/>
    </xf>
    <xf numFmtId="0" fontId="85" fillId="39" borderId="0" xfId="0" applyFont="1" applyFill="1" applyAlignment="1">
      <alignment horizontal="center"/>
    </xf>
    <xf numFmtId="0" fontId="64" fillId="39" borderId="0" xfId="0" applyFont="1" applyFill="1" applyAlignment="1">
      <alignment horizontal="center"/>
    </xf>
    <xf numFmtId="0" fontId="82" fillId="0" borderId="35" xfId="0" applyFont="1" applyBorder="1" applyAlignment="1">
      <alignment horizontal="center" vertical="center" wrapText="1"/>
    </xf>
    <xf numFmtId="0" fontId="6" fillId="7" borderId="34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97" fillId="6" borderId="34" xfId="0" applyFont="1" applyFill="1" applyBorder="1" applyAlignment="1">
      <alignment horizontal="center" vertical="center" wrapText="1"/>
    </xf>
    <xf numFmtId="0" fontId="97" fillId="6" borderId="16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92" fillId="0" borderId="18" xfId="0" applyFont="1" applyBorder="1" applyAlignment="1">
      <alignment horizontal="center"/>
    </xf>
    <xf numFmtId="0" fontId="92" fillId="0" borderId="76" xfId="0" applyFont="1" applyBorder="1" applyAlignment="1">
      <alignment horizontal="center"/>
    </xf>
    <xf numFmtId="0" fontId="92" fillId="0" borderId="13" xfId="0" applyFont="1" applyBorder="1" applyAlignment="1">
      <alignment horizontal="center"/>
    </xf>
    <xf numFmtId="17" fontId="84" fillId="39" borderId="78" xfId="0" applyNumberFormat="1" applyFont="1" applyFill="1" applyBorder="1" applyAlignment="1" quotePrefix="1">
      <alignment horizontal="center" vertical="center" wrapText="1"/>
    </xf>
    <xf numFmtId="17" fontId="84" fillId="39" borderId="79" xfId="0" applyNumberFormat="1" applyFont="1" applyFill="1" applyBorder="1" applyAlignment="1" quotePrefix="1">
      <alignment horizontal="center" vertical="center" wrapText="1"/>
    </xf>
    <xf numFmtId="0" fontId="103" fillId="0" borderId="18" xfId="0" applyFont="1" applyBorder="1" applyAlignment="1">
      <alignment horizontal="center"/>
    </xf>
    <xf numFmtId="0" fontId="103" fillId="0" borderId="76" xfId="0" applyFont="1" applyBorder="1" applyAlignment="1">
      <alignment horizontal="center"/>
    </xf>
    <xf numFmtId="0" fontId="103" fillId="0" borderId="13" xfId="0" applyFont="1" applyBorder="1" applyAlignment="1">
      <alignment horizontal="center"/>
    </xf>
    <xf numFmtId="17" fontId="84" fillId="39" borderId="80" xfId="0" applyNumberFormat="1" applyFont="1" applyFill="1" applyBorder="1" applyAlignment="1" quotePrefix="1">
      <alignment horizontal="center" vertical="center" wrapText="1"/>
    </xf>
    <xf numFmtId="17" fontId="84" fillId="39" borderId="78" xfId="0" applyNumberFormat="1" applyFont="1" applyFill="1" applyBorder="1" applyAlignment="1" quotePrefix="1">
      <alignment horizontal="center" vertical="center"/>
    </xf>
    <xf numFmtId="17" fontId="84" fillId="39" borderId="79" xfId="0" applyNumberFormat="1" applyFont="1" applyFill="1" applyBorder="1" applyAlignment="1" quotePrefix="1">
      <alignment horizontal="center" vertical="center"/>
    </xf>
    <xf numFmtId="0" fontId="6" fillId="4" borderId="34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97" fillId="38" borderId="14" xfId="0" applyFont="1" applyFill="1" applyBorder="1" applyAlignment="1">
      <alignment horizontal="center" vertical="center" wrapText="1"/>
    </xf>
    <xf numFmtId="0" fontId="97" fillId="38" borderId="34" xfId="0" applyFont="1" applyFill="1" applyBorder="1" applyAlignment="1">
      <alignment horizontal="center" vertical="center" wrapText="1"/>
    </xf>
    <xf numFmtId="0" fontId="97" fillId="38" borderId="16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17" fontId="84" fillId="39" borderId="81" xfId="0" applyNumberFormat="1" applyFont="1" applyFill="1" applyBorder="1" applyAlignment="1" quotePrefix="1">
      <alignment horizontal="center" vertical="center" wrapText="1"/>
    </xf>
    <xf numFmtId="0" fontId="106" fillId="39" borderId="0" xfId="0" applyFont="1" applyFill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97" fillId="6" borderId="14" xfId="0" applyFont="1" applyFill="1" applyBorder="1" applyAlignment="1">
      <alignment horizontal="center" vertical="center" wrapText="1"/>
    </xf>
    <xf numFmtId="0" fontId="104" fillId="6" borderId="46" xfId="0" applyFont="1" applyFill="1" applyBorder="1" applyAlignment="1">
      <alignment horizontal="center" vertical="center" wrapText="1"/>
    </xf>
    <xf numFmtId="0" fontId="104" fillId="6" borderId="10" xfId="0" applyFont="1" applyFill="1" applyBorder="1" applyAlignment="1">
      <alignment horizontal="center" vertical="center" wrapText="1"/>
    </xf>
    <xf numFmtId="0" fontId="104" fillId="6" borderId="47" xfId="0" applyFont="1" applyFill="1" applyBorder="1" applyAlignment="1">
      <alignment horizontal="center" vertical="center" wrapText="1"/>
    </xf>
    <xf numFmtId="0" fontId="104" fillId="7" borderId="59" xfId="0" applyFont="1" applyFill="1" applyBorder="1" applyAlignment="1">
      <alignment horizontal="center" vertical="center" wrapText="1"/>
    </xf>
    <xf numFmtId="0" fontId="104" fillId="7" borderId="10" xfId="0" applyFont="1" applyFill="1" applyBorder="1" applyAlignment="1">
      <alignment horizontal="center" vertical="center" wrapText="1"/>
    </xf>
    <xf numFmtId="0" fontId="104" fillId="7" borderId="47" xfId="0" applyFont="1" applyFill="1" applyBorder="1" applyAlignment="1">
      <alignment horizontal="center" vertical="center" wrapText="1"/>
    </xf>
    <xf numFmtId="0" fontId="92" fillId="0" borderId="82" xfId="0" applyFont="1" applyBorder="1" applyAlignment="1">
      <alignment horizontal="center"/>
    </xf>
    <xf numFmtId="0" fontId="92" fillId="0" borderId="83" xfId="0" applyFont="1" applyBorder="1" applyAlignment="1">
      <alignment horizontal="center"/>
    </xf>
    <xf numFmtId="0" fontId="92" fillId="0" borderId="84" xfId="0" applyFont="1" applyBorder="1" applyAlignment="1">
      <alignment horizontal="center"/>
    </xf>
    <xf numFmtId="0" fontId="104" fillId="7" borderId="46" xfId="0" applyFont="1" applyFill="1" applyBorder="1" applyAlignment="1">
      <alignment horizontal="center" vertical="center" wrapText="1"/>
    </xf>
    <xf numFmtId="0" fontId="94" fillId="34" borderId="18" xfId="0" applyFont="1" applyFill="1" applyBorder="1" applyAlignment="1">
      <alignment horizontal="center" vertical="center" wrapText="1"/>
    </xf>
    <xf numFmtId="0" fontId="94" fillId="34" borderId="76" xfId="0" applyFont="1" applyFill="1" applyBorder="1" applyAlignment="1">
      <alignment horizontal="center" vertical="center" wrapText="1"/>
    </xf>
    <xf numFmtId="0" fontId="94" fillId="34" borderId="13" xfId="0" applyFont="1" applyFill="1" applyBorder="1" applyAlignment="1">
      <alignment horizontal="center" vertical="center" wrapText="1"/>
    </xf>
    <xf numFmtId="0" fontId="94" fillId="35" borderId="18" xfId="0" applyFont="1" applyFill="1" applyBorder="1" applyAlignment="1">
      <alignment horizontal="center" vertical="center" wrapText="1"/>
    </xf>
    <xf numFmtId="0" fontId="94" fillId="35" borderId="76" xfId="0" applyFont="1" applyFill="1" applyBorder="1" applyAlignment="1">
      <alignment horizontal="center" vertical="center" wrapText="1"/>
    </xf>
    <xf numFmtId="0" fontId="94" fillId="35" borderId="13" xfId="0" applyFont="1" applyFill="1" applyBorder="1" applyAlignment="1">
      <alignment horizontal="center" vertical="center" wrapText="1"/>
    </xf>
    <xf numFmtId="0" fontId="94" fillId="36" borderId="18" xfId="0" applyFont="1" applyFill="1" applyBorder="1" applyAlignment="1">
      <alignment horizontal="center" vertical="center" wrapText="1"/>
    </xf>
    <xf numFmtId="0" fontId="94" fillId="36" borderId="76" xfId="0" applyFont="1" applyFill="1" applyBorder="1" applyAlignment="1">
      <alignment horizontal="center" vertical="center" wrapText="1"/>
    </xf>
    <xf numFmtId="0" fontId="94" fillId="36" borderId="13" xfId="0" applyFont="1" applyFill="1" applyBorder="1" applyAlignment="1">
      <alignment horizontal="center" vertical="center" wrapText="1"/>
    </xf>
    <xf numFmtId="0" fontId="92" fillId="0" borderId="18" xfId="0" applyFont="1" applyBorder="1" applyAlignment="1">
      <alignment horizontal="center" vertical="center" wrapText="1"/>
    </xf>
    <xf numFmtId="0" fontId="92" fillId="0" borderId="76" xfId="0" applyFont="1" applyBorder="1" applyAlignment="1">
      <alignment horizontal="center" vertical="center" wrapText="1"/>
    </xf>
    <xf numFmtId="0" fontId="92" fillId="0" borderId="13" xfId="0" applyFont="1" applyBorder="1" applyAlignment="1">
      <alignment horizontal="center" vertical="center" wrapText="1"/>
    </xf>
    <xf numFmtId="0" fontId="95" fillId="34" borderId="85" xfId="0" applyFont="1" applyFill="1" applyBorder="1" applyAlignment="1">
      <alignment horizontal="center" vertical="center"/>
    </xf>
    <xf numFmtId="1" fontId="95" fillId="35" borderId="20" xfId="479" applyNumberFormat="1" applyFont="1" applyFill="1" applyBorder="1" applyAlignment="1">
      <alignment horizontal="center" vertical="center"/>
    </xf>
    <xf numFmtId="0" fontId="95" fillId="36" borderId="20" xfId="0" applyFont="1" applyFill="1" applyBorder="1" applyAlignment="1">
      <alignment horizontal="center" vertical="center"/>
    </xf>
    <xf numFmtId="0" fontId="96" fillId="0" borderId="21" xfId="0" applyFont="1" applyBorder="1" applyAlignment="1">
      <alignment horizontal="center" vertical="center"/>
    </xf>
  </cellXfs>
  <cellStyles count="49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Énfasis1" xfId="60"/>
    <cellStyle name="Énfasis1 2" xfId="61"/>
    <cellStyle name="Énfasis2" xfId="62"/>
    <cellStyle name="Énfasis2 2" xfId="63"/>
    <cellStyle name="Énfasis3" xfId="64"/>
    <cellStyle name="Énfasis3 2" xfId="65"/>
    <cellStyle name="Énfasis4" xfId="66"/>
    <cellStyle name="Énfasis4 2" xfId="67"/>
    <cellStyle name="Énfasis5" xfId="68"/>
    <cellStyle name="Énfasis5 2" xfId="69"/>
    <cellStyle name="Énfasis6" xfId="70"/>
    <cellStyle name="Énfasis6 2" xfId="71"/>
    <cellStyle name="Entrada" xfId="72"/>
    <cellStyle name="Entrada 2" xfId="73"/>
    <cellStyle name="Hyperlink" xfId="74"/>
    <cellStyle name="Followed Hyperlink" xfId="75"/>
    <cellStyle name="Incorrecto" xfId="76"/>
    <cellStyle name="Incorrecto 2" xfId="77"/>
    <cellStyle name="Comma" xfId="78"/>
    <cellStyle name="Comma [0]" xfId="79"/>
    <cellStyle name="Millares [0] 10" xfId="80"/>
    <cellStyle name="Millares [0] 2" xfId="81"/>
    <cellStyle name="Millares [0] 2 2" xfId="82"/>
    <cellStyle name="Millares [0] 3" xfId="83"/>
    <cellStyle name="Millares [0] 3 2" xfId="84"/>
    <cellStyle name="Millares [0] 4" xfId="85"/>
    <cellStyle name="Millares [0] 4 2" xfId="86"/>
    <cellStyle name="Millares [0] 5" xfId="87"/>
    <cellStyle name="Millares [0] 5 2" xfId="88"/>
    <cellStyle name="Millares [0] 6" xfId="89"/>
    <cellStyle name="Millares [0] 6 2" xfId="90"/>
    <cellStyle name="Millares [0] 7" xfId="91"/>
    <cellStyle name="Millares [0] 7 2" xfId="92"/>
    <cellStyle name="Millares [0] 8" xfId="93"/>
    <cellStyle name="Millares [0] 9" xfId="94"/>
    <cellStyle name="Millares 10" xfId="95"/>
    <cellStyle name="Millares 10 2" xfId="96"/>
    <cellStyle name="Millares 11" xfId="97"/>
    <cellStyle name="Millares 11 2" xfId="98"/>
    <cellStyle name="Millares 12" xfId="99"/>
    <cellStyle name="Millares 12 2" xfId="100"/>
    <cellStyle name="Millares 13" xfId="101"/>
    <cellStyle name="Millares 13 2" xfId="102"/>
    <cellStyle name="Millares 14" xfId="103"/>
    <cellStyle name="Millares 14 2" xfId="104"/>
    <cellStyle name="Millares 15" xfId="105"/>
    <cellStyle name="Millares 15 2" xfId="106"/>
    <cellStyle name="Millares 16" xfId="107"/>
    <cellStyle name="Millares 16 2" xfId="108"/>
    <cellStyle name="Millares 17" xfId="109"/>
    <cellStyle name="Millares 17 2" xfId="110"/>
    <cellStyle name="Millares 18" xfId="111"/>
    <cellStyle name="Millares 18 2" xfId="112"/>
    <cellStyle name="Millares 19" xfId="113"/>
    <cellStyle name="Millares 19 2" xfId="114"/>
    <cellStyle name="Millares 2" xfId="115"/>
    <cellStyle name="Millares 2 2" xfId="116"/>
    <cellStyle name="Millares 20" xfId="117"/>
    <cellStyle name="Millares 20 2" xfId="118"/>
    <cellStyle name="Millares 21" xfId="119"/>
    <cellStyle name="Millares 21 2" xfId="120"/>
    <cellStyle name="Millares 22" xfId="121"/>
    <cellStyle name="Millares 22 2" xfId="122"/>
    <cellStyle name="Millares 23" xfId="123"/>
    <cellStyle name="Millares 24" xfId="124"/>
    <cellStyle name="Millares 25" xfId="125"/>
    <cellStyle name="Millares 26" xfId="126"/>
    <cellStyle name="Millares 27" xfId="127"/>
    <cellStyle name="Millares 28" xfId="128"/>
    <cellStyle name="Millares 29" xfId="129"/>
    <cellStyle name="Millares 3" xfId="130"/>
    <cellStyle name="Millares 3 2" xfId="131"/>
    <cellStyle name="Millares 30" xfId="132"/>
    <cellStyle name="Millares 31" xfId="133"/>
    <cellStyle name="Millares 32" xfId="134"/>
    <cellStyle name="Millares 33" xfId="135"/>
    <cellStyle name="Millares 34" xfId="136"/>
    <cellStyle name="Millares 4" xfId="137"/>
    <cellStyle name="Millares 4 2" xfId="138"/>
    <cellStyle name="Millares 5" xfId="139"/>
    <cellStyle name="Millares 5 2" xfId="140"/>
    <cellStyle name="Millares 6" xfId="141"/>
    <cellStyle name="Millares 6 2" xfId="142"/>
    <cellStyle name="Millares 7" xfId="143"/>
    <cellStyle name="Millares 7 2" xfId="144"/>
    <cellStyle name="Millares 8" xfId="145"/>
    <cellStyle name="Millares 8 2" xfId="146"/>
    <cellStyle name="Millares 9" xfId="147"/>
    <cellStyle name="Millares 9 2" xfId="148"/>
    <cellStyle name="Currency" xfId="149"/>
    <cellStyle name="Currency [0]" xfId="150"/>
    <cellStyle name="Moneda 10" xfId="151"/>
    <cellStyle name="Moneda 2" xfId="152"/>
    <cellStyle name="Moneda 2 2" xfId="153"/>
    <cellStyle name="Moneda 3" xfId="154"/>
    <cellStyle name="Moneda 3 2" xfId="155"/>
    <cellStyle name="Moneda 4" xfId="156"/>
    <cellStyle name="Moneda 4 2" xfId="157"/>
    <cellStyle name="Moneda 5" xfId="158"/>
    <cellStyle name="Moneda 5 2" xfId="159"/>
    <cellStyle name="Moneda 6" xfId="160"/>
    <cellStyle name="Moneda 6 2" xfId="161"/>
    <cellStyle name="Moneda 7" xfId="162"/>
    <cellStyle name="Moneda 7 2" xfId="163"/>
    <cellStyle name="Moneda 8" xfId="164"/>
    <cellStyle name="Moneda 9" xfId="165"/>
    <cellStyle name="Neutral" xfId="166"/>
    <cellStyle name="Neutral 2" xfId="167"/>
    <cellStyle name="Normal 10" xfId="168"/>
    <cellStyle name="Normal 10 2" xfId="169"/>
    <cellStyle name="Normal 11" xfId="170"/>
    <cellStyle name="Normal 11 2" xfId="171"/>
    <cellStyle name="Normal 11 2 2" xfId="172"/>
    <cellStyle name="Normal 11 2 2 2" xfId="173"/>
    <cellStyle name="Normal 11 2 2 2 2" xfId="174"/>
    <cellStyle name="Normal 11 2 2 3" xfId="175"/>
    <cellStyle name="Normal 11 2 3" xfId="176"/>
    <cellStyle name="Normal 11 2 3 2" xfId="177"/>
    <cellStyle name="Normal 11 2 4" xfId="178"/>
    <cellStyle name="Normal 11 2 5" xfId="179"/>
    <cellStyle name="Normal 11 3" xfId="180"/>
    <cellStyle name="Normal 11 3 2" xfId="181"/>
    <cellStyle name="Normal 11 3 2 2" xfId="182"/>
    <cellStyle name="Normal 11 3 3" xfId="183"/>
    <cellStyle name="Normal 11 4" xfId="184"/>
    <cellStyle name="Normal 11 4 2" xfId="185"/>
    <cellStyle name="Normal 11 5" xfId="186"/>
    <cellStyle name="Normal 12" xfId="187"/>
    <cellStyle name="Normal 12 2" xfId="188"/>
    <cellStyle name="Normal 12 3" xfId="189"/>
    <cellStyle name="Normal 13" xfId="190"/>
    <cellStyle name="Normal 13 2" xfId="191"/>
    <cellStyle name="Normal 13 2 2" xfId="192"/>
    <cellStyle name="Normal 13 2 2 2" xfId="193"/>
    <cellStyle name="Normal 13 2 3" xfId="194"/>
    <cellStyle name="Normal 13 3" xfId="195"/>
    <cellStyle name="Normal 13 3 2" xfId="196"/>
    <cellStyle name="Normal 13 4" xfId="197"/>
    <cellStyle name="Normal 14" xfId="198"/>
    <cellStyle name="Normal 14 2" xfId="199"/>
    <cellStyle name="Normal 14 2 2" xfId="200"/>
    <cellStyle name="Normal 14 2 2 2" xfId="201"/>
    <cellStyle name="Normal 14 2 3" xfId="202"/>
    <cellStyle name="Normal 14 3" xfId="203"/>
    <cellStyle name="Normal 14 3 2" xfId="204"/>
    <cellStyle name="Normal 14 4" xfId="205"/>
    <cellStyle name="Normal 15" xfId="206"/>
    <cellStyle name="Normal 15 2" xfId="207"/>
    <cellStyle name="Normal 15 2 2" xfId="208"/>
    <cellStyle name="Normal 15 3" xfId="209"/>
    <cellStyle name="Normal 16" xfId="210"/>
    <cellStyle name="Normal 17" xfId="211"/>
    <cellStyle name="Normal 17 2" xfId="212"/>
    <cellStyle name="Normal 18" xfId="213"/>
    <cellStyle name="Normal 19" xfId="214"/>
    <cellStyle name="Normal 2" xfId="215"/>
    <cellStyle name="Normal 2 2" xfId="216"/>
    <cellStyle name="Normal 2 2 2" xfId="217"/>
    <cellStyle name="Normal 2 2 3" xfId="218"/>
    <cellStyle name="Normal 2 3" xfId="219"/>
    <cellStyle name="Normal 2 3 2" xfId="220"/>
    <cellStyle name="Normal 2 3 3" xfId="221"/>
    <cellStyle name="Normal 2 4" xfId="222"/>
    <cellStyle name="Normal 2 4 2" xfId="223"/>
    <cellStyle name="Normal 2 4 3" xfId="224"/>
    <cellStyle name="Normal 2 5" xfId="225"/>
    <cellStyle name="Normal 2 6" xfId="226"/>
    <cellStyle name="Normal 2 7" xfId="227"/>
    <cellStyle name="Normal 2 8" xfId="228"/>
    <cellStyle name="Normal 20" xfId="229"/>
    <cellStyle name="Normal 21" xfId="230"/>
    <cellStyle name="Normal 22" xfId="231"/>
    <cellStyle name="Normal 25" xfId="232"/>
    <cellStyle name="Normal 3" xfId="233"/>
    <cellStyle name="Normal 3 2" xfId="234"/>
    <cellStyle name="Normal 30" xfId="235"/>
    <cellStyle name="Normal 4" xfId="236"/>
    <cellStyle name="Normal 4 2" xfId="237"/>
    <cellStyle name="Normal 5" xfId="238"/>
    <cellStyle name="Normal 5 2" xfId="239"/>
    <cellStyle name="Normal 5 2 2" xfId="240"/>
    <cellStyle name="Normal 5 2 2 2" xfId="241"/>
    <cellStyle name="Normal 5 2 2 2 2" xfId="242"/>
    <cellStyle name="Normal 5 2 2 2 2 2" xfId="243"/>
    <cellStyle name="Normal 5 2 2 2 2 2 2" xfId="244"/>
    <cellStyle name="Normal 5 2 2 2 2 2 2 2" xfId="245"/>
    <cellStyle name="Normal 5 2 2 2 2 2 3" xfId="246"/>
    <cellStyle name="Normal 5 2 2 2 2 3" xfId="247"/>
    <cellStyle name="Normal 5 2 2 2 2 3 2" xfId="248"/>
    <cellStyle name="Normal 5 2 2 2 2 4" xfId="249"/>
    <cellStyle name="Normal 5 2 2 2 3" xfId="250"/>
    <cellStyle name="Normal 5 2 2 2 3 2" xfId="251"/>
    <cellStyle name="Normal 5 2 2 2 3 2 2" xfId="252"/>
    <cellStyle name="Normal 5 2 2 2 3 3" xfId="253"/>
    <cellStyle name="Normal 5 2 2 2 4" xfId="254"/>
    <cellStyle name="Normal 5 2 2 2 4 2" xfId="255"/>
    <cellStyle name="Normal 5 2 2 2 5" xfId="256"/>
    <cellStyle name="Normal 5 2 2 3" xfId="257"/>
    <cellStyle name="Normal 5 2 2 3 2" xfId="258"/>
    <cellStyle name="Normal 5 2 2 3 2 2" xfId="259"/>
    <cellStyle name="Normal 5 2 2 3 2 2 2" xfId="260"/>
    <cellStyle name="Normal 5 2 2 3 2 3" xfId="261"/>
    <cellStyle name="Normal 5 2 2 3 3" xfId="262"/>
    <cellStyle name="Normal 5 2 2 3 3 2" xfId="263"/>
    <cellStyle name="Normal 5 2 2 3 4" xfId="264"/>
    <cellStyle name="Normal 5 2 2 4" xfId="265"/>
    <cellStyle name="Normal 5 2 2 4 2" xfId="266"/>
    <cellStyle name="Normal 5 2 2 4 2 2" xfId="267"/>
    <cellStyle name="Normal 5 2 2 4 3" xfId="268"/>
    <cellStyle name="Normal 5 2 2 5" xfId="269"/>
    <cellStyle name="Normal 5 2 2 5 2" xfId="270"/>
    <cellStyle name="Normal 5 2 2 6" xfId="271"/>
    <cellStyle name="Normal 5 2 3" xfId="272"/>
    <cellStyle name="Normal 5 2 3 2" xfId="273"/>
    <cellStyle name="Normal 5 2 3 2 2" xfId="274"/>
    <cellStyle name="Normal 5 2 3 2 2 2" xfId="275"/>
    <cellStyle name="Normal 5 2 3 2 2 2 2" xfId="276"/>
    <cellStyle name="Normal 5 2 3 2 2 3" xfId="277"/>
    <cellStyle name="Normal 5 2 3 2 3" xfId="278"/>
    <cellStyle name="Normal 5 2 3 2 3 2" xfId="279"/>
    <cellStyle name="Normal 5 2 3 2 4" xfId="280"/>
    <cellStyle name="Normal 5 2 3 3" xfId="281"/>
    <cellStyle name="Normal 5 2 3 3 2" xfId="282"/>
    <cellStyle name="Normal 5 2 3 3 2 2" xfId="283"/>
    <cellStyle name="Normal 5 2 3 3 3" xfId="284"/>
    <cellStyle name="Normal 5 2 3 4" xfId="285"/>
    <cellStyle name="Normal 5 2 3 4 2" xfId="286"/>
    <cellStyle name="Normal 5 2 3 5" xfId="287"/>
    <cellStyle name="Normal 5 2 4" xfId="288"/>
    <cellStyle name="Normal 5 2 4 2" xfId="289"/>
    <cellStyle name="Normal 5 2 4 2 2" xfId="290"/>
    <cellStyle name="Normal 5 2 4 2 2 2" xfId="291"/>
    <cellStyle name="Normal 5 2 4 2 3" xfId="292"/>
    <cellStyle name="Normal 5 2 4 3" xfId="293"/>
    <cellStyle name="Normal 5 2 4 3 2" xfId="294"/>
    <cellStyle name="Normal 5 2 4 4" xfId="295"/>
    <cellStyle name="Normal 5 2 5" xfId="296"/>
    <cellStyle name="Normal 5 2 5 2" xfId="297"/>
    <cellStyle name="Normal 5 2 5 2 2" xfId="298"/>
    <cellStyle name="Normal 5 2 5 3" xfId="299"/>
    <cellStyle name="Normal 5 2 6" xfId="300"/>
    <cellStyle name="Normal 5 2 6 2" xfId="301"/>
    <cellStyle name="Normal 5 2 7" xfId="302"/>
    <cellStyle name="Normal 5 2 8" xfId="303"/>
    <cellStyle name="Normal 5 2 9" xfId="304"/>
    <cellStyle name="Normal 5 3" xfId="305"/>
    <cellStyle name="Normal 5 3 2" xfId="306"/>
    <cellStyle name="Normal 5 3 2 2" xfId="307"/>
    <cellStyle name="Normal 5 3 2 2 2" xfId="308"/>
    <cellStyle name="Normal 5 3 2 2 2 2" xfId="309"/>
    <cellStyle name="Normal 5 3 2 2 2 2 2" xfId="310"/>
    <cellStyle name="Normal 5 3 2 2 2 3" xfId="311"/>
    <cellStyle name="Normal 5 3 2 2 3" xfId="312"/>
    <cellStyle name="Normal 5 3 2 2 3 2" xfId="313"/>
    <cellStyle name="Normal 5 3 2 2 4" xfId="314"/>
    <cellStyle name="Normal 5 3 2 3" xfId="315"/>
    <cellStyle name="Normal 5 3 2 3 2" xfId="316"/>
    <cellStyle name="Normal 5 3 2 3 2 2" xfId="317"/>
    <cellStyle name="Normal 5 3 2 3 3" xfId="318"/>
    <cellStyle name="Normal 5 3 2 4" xfId="319"/>
    <cellStyle name="Normal 5 3 2 4 2" xfId="320"/>
    <cellStyle name="Normal 5 3 2 5" xfId="321"/>
    <cellStyle name="Normal 5 3 3" xfId="322"/>
    <cellStyle name="Normal 5 3 3 2" xfId="323"/>
    <cellStyle name="Normal 5 3 3 2 2" xfId="324"/>
    <cellStyle name="Normal 5 3 3 2 2 2" xfId="325"/>
    <cellStyle name="Normal 5 3 3 2 3" xfId="326"/>
    <cellStyle name="Normal 5 3 3 3" xfId="327"/>
    <cellStyle name="Normal 5 3 3 3 2" xfId="328"/>
    <cellStyle name="Normal 5 3 3 4" xfId="329"/>
    <cellStyle name="Normal 5 3 4" xfId="330"/>
    <cellStyle name="Normal 5 3 4 2" xfId="331"/>
    <cellStyle name="Normal 5 3 4 2 2" xfId="332"/>
    <cellStyle name="Normal 5 3 4 3" xfId="333"/>
    <cellStyle name="Normal 5 3 5" xfId="334"/>
    <cellStyle name="Normal 5 3 5 2" xfId="335"/>
    <cellStyle name="Normal 5 3 6" xfId="336"/>
    <cellStyle name="Normal 5 4" xfId="337"/>
    <cellStyle name="Normal 5 4 2" xfId="338"/>
    <cellStyle name="Normal 5 4 2 2" xfId="339"/>
    <cellStyle name="Normal 5 4 2 2 2" xfId="340"/>
    <cellStyle name="Normal 5 4 2 2 2 2" xfId="341"/>
    <cellStyle name="Normal 5 4 2 2 3" xfId="342"/>
    <cellStyle name="Normal 5 4 2 3" xfId="343"/>
    <cellStyle name="Normal 5 4 2 3 2" xfId="344"/>
    <cellStyle name="Normal 5 4 2 4" xfId="345"/>
    <cellStyle name="Normal 5 4 3" xfId="346"/>
    <cellStyle name="Normal 5 4 3 2" xfId="347"/>
    <cellStyle name="Normal 5 4 3 2 2" xfId="348"/>
    <cellStyle name="Normal 5 4 3 3" xfId="349"/>
    <cellStyle name="Normal 5 4 4" xfId="350"/>
    <cellStyle name="Normal 5 4 4 2" xfId="351"/>
    <cellStyle name="Normal 5 4 5" xfId="352"/>
    <cellStyle name="Normal 5 5" xfId="353"/>
    <cellStyle name="Normal 5 5 2" xfId="354"/>
    <cellStyle name="Normal 5 5 2 2" xfId="355"/>
    <cellStyle name="Normal 5 5 2 2 2" xfId="356"/>
    <cellStyle name="Normal 5 5 2 3" xfId="357"/>
    <cellStyle name="Normal 5 5 3" xfId="358"/>
    <cellStyle name="Normal 5 5 3 2" xfId="359"/>
    <cellStyle name="Normal 5 5 4" xfId="360"/>
    <cellStyle name="Normal 5 6" xfId="361"/>
    <cellStyle name="Normal 5 6 2" xfId="362"/>
    <cellStyle name="Normal 5 6 2 2" xfId="363"/>
    <cellStyle name="Normal 5 6 3" xfId="364"/>
    <cellStyle name="Normal 5 7" xfId="365"/>
    <cellStyle name="Normal 5 7 2" xfId="366"/>
    <cellStyle name="Normal 5 8" xfId="367"/>
    <cellStyle name="Normal 5 9" xfId="368"/>
    <cellStyle name="Normal 50" xfId="369"/>
    <cellStyle name="Normal 51" xfId="370"/>
    <cellStyle name="Normal 52" xfId="371"/>
    <cellStyle name="Normal 53" xfId="372"/>
    <cellStyle name="Normal 54" xfId="373"/>
    <cellStyle name="Normal 55" xfId="374"/>
    <cellStyle name="Normal 6" xfId="375"/>
    <cellStyle name="Normal 6 2" xfId="376"/>
    <cellStyle name="Normal 6 3" xfId="377"/>
    <cellStyle name="Normal 7" xfId="378"/>
    <cellStyle name="Normal 7 2" xfId="379"/>
    <cellStyle name="Normal 7 2 2" xfId="380"/>
    <cellStyle name="Normal 7 2 2 2" xfId="381"/>
    <cellStyle name="Normal 7 2 2 2 2" xfId="382"/>
    <cellStyle name="Normal 7 2 2 2 2 2" xfId="383"/>
    <cellStyle name="Normal 7 2 2 2 2 2 2" xfId="384"/>
    <cellStyle name="Normal 7 2 2 2 2 3" xfId="385"/>
    <cellStyle name="Normal 7 2 2 2 3" xfId="386"/>
    <cellStyle name="Normal 7 2 2 2 3 2" xfId="387"/>
    <cellStyle name="Normal 7 2 2 2 4" xfId="388"/>
    <cellStyle name="Normal 7 2 2 3" xfId="389"/>
    <cellStyle name="Normal 7 2 2 3 2" xfId="390"/>
    <cellStyle name="Normal 7 2 2 3 2 2" xfId="391"/>
    <cellStyle name="Normal 7 2 2 3 3" xfId="392"/>
    <cellStyle name="Normal 7 2 2 4" xfId="393"/>
    <cellStyle name="Normal 7 2 2 4 2" xfId="394"/>
    <cellStyle name="Normal 7 2 2 5" xfId="395"/>
    <cellStyle name="Normal 7 2 3" xfId="396"/>
    <cellStyle name="Normal 7 2 3 2" xfId="397"/>
    <cellStyle name="Normal 7 2 3 2 2" xfId="398"/>
    <cellStyle name="Normal 7 2 3 2 2 2" xfId="399"/>
    <cellStyle name="Normal 7 2 3 2 3" xfId="400"/>
    <cellStyle name="Normal 7 2 3 3" xfId="401"/>
    <cellStyle name="Normal 7 2 3 3 2" xfId="402"/>
    <cellStyle name="Normal 7 2 3 4" xfId="403"/>
    <cellStyle name="Normal 7 2 4" xfId="404"/>
    <cellStyle name="Normal 7 2 4 2" xfId="405"/>
    <cellStyle name="Normal 7 2 4 2 2" xfId="406"/>
    <cellStyle name="Normal 7 2 4 3" xfId="407"/>
    <cellStyle name="Normal 7 2 5" xfId="408"/>
    <cellStyle name="Normal 7 2 5 2" xfId="409"/>
    <cellStyle name="Normal 7 2 6" xfId="410"/>
    <cellStyle name="Normal 7 3" xfId="411"/>
    <cellStyle name="Normal 7 3 2" xfId="412"/>
    <cellStyle name="Normal 7 3 2 2" xfId="413"/>
    <cellStyle name="Normal 7 3 2 2 2" xfId="414"/>
    <cellStyle name="Normal 7 3 2 2 2 2" xfId="415"/>
    <cellStyle name="Normal 7 3 2 2 3" xfId="416"/>
    <cellStyle name="Normal 7 3 2 3" xfId="417"/>
    <cellStyle name="Normal 7 3 2 3 2" xfId="418"/>
    <cellStyle name="Normal 7 3 2 4" xfId="419"/>
    <cellStyle name="Normal 7 3 3" xfId="420"/>
    <cellStyle name="Normal 7 3 3 2" xfId="421"/>
    <cellStyle name="Normal 7 3 3 2 2" xfId="422"/>
    <cellStyle name="Normal 7 3 3 3" xfId="423"/>
    <cellStyle name="Normal 7 3 4" xfId="424"/>
    <cellStyle name="Normal 7 3 4 2" xfId="425"/>
    <cellStyle name="Normal 7 3 5" xfId="426"/>
    <cellStyle name="Normal 7 4" xfId="427"/>
    <cellStyle name="Normal 7 4 2" xfId="428"/>
    <cellStyle name="Normal 7 4 2 2" xfId="429"/>
    <cellStyle name="Normal 7 4 2 2 2" xfId="430"/>
    <cellStyle name="Normal 7 4 2 3" xfId="431"/>
    <cellStyle name="Normal 7 4 3" xfId="432"/>
    <cellStyle name="Normal 7 4 3 2" xfId="433"/>
    <cellStyle name="Normal 7 4 4" xfId="434"/>
    <cellStyle name="Normal 7 5" xfId="435"/>
    <cellStyle name="Normal 7 5 2" xfId="436"/>
    <cellStyle name="Normal 7 5 2 2" xfId="437"/>
    <cellStyle name="Normal 7 5 3" xfId="438"/>
    <cellStyle name="Normal 7 6" xfId="439"/>
    <cellStyle name="Normal 7 6 2" xfId="440"/>
    <cellStyle name="Normal 7 7" xfId="441"/>
    <cellStyle name="Normal 8" xfId="442"/>
    <cellStyle name="Normal 8 2" xfId="443"/>
    <cellStyle name="Normal 9" xfId="444"/>
    <cellStyle name="Normal 9 2" xfId="445"/>
    <cellStyle name="Normal 9 2 2" xfId="446"/>
    <cellStyle name="Normal 9 2 2 2" xfId="447"/>
    <cellStyle name="Normal 9 2 2 2 2" xfId="448"/>
    <cellStyle name="Normal 9 2 2 2 2 2" xfId="449"/>
    <cellStyle name="Normal 9 2 2 2 3" xfId="450"/>
    <cellStyle name="Normal 9 2 2 3" xfId="451"/>
    <cellStyle name="Normal 9 2 2 3 2" xfId="452"/>
    <cellStyle name="Normal 9 2 2 4" xfId="453"/>
    <cellStyle name="Normal 9 2 3" xfId="454"/>
    <cellStyle name="Normal 9 2 3 2" xfId="455"/>
    <cellStyle name="Normal 9 2 3 2 2" xfId="456"/>
    <cellStyle name="Normal 9 2 3 3" xfId="457"/>
    <cellStyle name="Normal 9 2 4" xfId="458"/>
    <cellStyle name="Normal 9 2 4 2" xfId="459"/>
    <cellStyle name="Normal 9 2 5" xfId="460"/>
    <cellStyle name="Normal 9 3" xfId="461"/>
    <cellStyle name="Normal 9 3 2" xfId="462"/>
    <cellStyle name="Normal 9 3 2 2" xfId="463"/>
    <cellStyle name="Normal 9 3 2 2 2" xfId="464"/>
    <cellStyle name="Normal 9 3 2 3" xfId="465"/>
    <cellStyle name="Normal 9 3 3" xfId="466"/>
    <cellStyle name="Normal 9 3 3 2" xfId="467"/>
    <cellStyle name="Normal 9 3 4" xfId="468"/>
    <cellStyle name="Normal 9 4" xfId="469"/>
    <cellStyle name="Normal 9 4 2" xfId="470"/>
    <cellStyle name="Normal 9 4 2 2" xfId="471"/>
    <cellStyle name="Normal 9 4 3" xfId="472"/>
    <cellStyle name="Normal 9 5" xfId="473"/>
    <cellStyle name="Normal 9 5 2" xfId="474"/>
    <cellStyle name="Normal 9 6" xfId="475"/>
    <cellStyle name="Notas" xfId="476"/>
    <cellStyle name="Notas 2" xfId="477"/>
    <cellStyle name="Porcentaje 2" xfId="478"/>
    <cellStyle name="Percent" xfId="479"/>
    <cellStyle name="Porcentual 10" xfId="480"/>
    <cellStyle name="Porcentual 11" xfId="481"/>
    <cellStyle name="Porcentual 12" xfId="482"/>
    <cellStyle name="Porcentual 13" xfId="483"/>
    <cellStyle name="Porcentual 14" xfId="484"/>
    <cellStyle name="Porcentual 15" xfId="485"/>
    <cellStyle name="Porcentual 2" xfId="486"/>
    <cellStyle name="Porcentual 2 2" xfId="487"/>
    <cellStyle name="Porcentual 3" xfId="488"/>
    <cellStyle name="Porcentual 3 2" xfId="489"/>
    <cellStyle name="Porcentual 4" xfId="490"/>
    <cellStyle name="Porcentual 4 2" xfId="491"/>
    <cellStyle name="Porcentual 5" xfId="492"/>
    <cellStyle name="Porcentual 5 2" xfId="493"/>
    <cellStyle name="Porcentual 6" xfId="494"/>
    <cellStyle name="Porcentual 6 2" xfId="495"/>
    <cellStyle name="Porcentual 7" xfId="496"/>
    <cellStyle name="Porcentual 7 2" xfId="497"/>
    <cellStyle name="Porcentual 8" xfId="498"/>
    <cellStyle name="Porcentual 9" xfId="499"/>
    <cellStyle name="Salida" xfId="500"/>
    <cellStyle name="Salida 2" xfId="501"/>
    <cellStyle name="Texto de advertencia" xfId="502"/>
    <cellStyle name="Texto de advertencia 2" xfId="503"/>
    <cellStyle name="Texto explicativo" xfId="504"/>
    <cellStyle name="Texto explicativo 2" xfId="505"/>
    <cellStyle name="Título" xfId="506"/>
    <cellStyle name="Título 1" xfId="507"/>
    <cellStyle name="Título 2" xfId="508"/>
    <cellStyle name="Título 3" xfId="509"/>
    <cellStyle name="Total" xfId="510"/>
    <cellStyle name="Total 2" xfId="51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marker val="1"/>
        <c:axId val="11742411"/>
        <c:axId val="38572836"/>
      </c:lineChart>
      <c:catAx>
        <c:axId val="1174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72836"/>
        <c:crosses val="autoZero"/>
        <c:auto val="1"/>
        <c:lblOffset val="100"/>
        <c:tickLblSkip val="1"/>
        <c:noMultiLvlLbl val="0"/>
      </c:catAx>
      <c:valAx>
        <c:axId val="385728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42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3025"/>
          <c:w val="0.9765"/>
          <c:h val="0.93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BBA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BBA85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BBA85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BBA85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BBA8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BBA85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BBA85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BBA8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BBA8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'PQR _Web_nivel_nacional '!$B$6:$M$6</c:f>
              <c:strCache/>
            </c:strRef>
          </c:cat>
          <c:val>
            <c:numRef>
              <c:f>'PQR _Web_nivel_nacional '!$B$7:$M$7</c:f>
              <c:numCache/>
            </c:numRef>
          </c:val>
          <c:shape val="cylinder"/>
        </c:ser>
        <c:gapWidth val="75"/>
        <c:shape val="cylinder"/>
        <c:axId val="5885077"/>
        <c:axId val="52965694"/>
      </c:bar3DChart>
      <c:catAx>
        <c:axId val="5885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65694"/>
        <c:crosses val="autoZero"/>
        <c:auto val="1"/>
        <c:lblOffset val="100"/>
        <c:tickLblSkip val="1"/>
        <c:noMultiLvlLbl val="0"/>
      </c:catAx>
      <c:valAx>
        <c:axId val="5296569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850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marker val="1"/>
        <c:axId val="6929199"/>
        <c:axId val="62362792"/>
      </c:lineChart>
      <c:catAx>
        <c:axId val="69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62792"/>
        <c:crosses val="autoZero"/>
        <c:auto val="1"/>
        <c:lblOffset val="100"/>
        <c:tickLblSkip val="1"/>
        <c:noMultiLvlLbl val="0"/>
      </c:catAx>
      <c:valAx>
        <c:axId val="62362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291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y apropiación de SAC  -2013</a:t>
            </a:r>
          </a:p>
        </c:rich>
      </c:tx>
      <c:layout>
        <c:manualLayout>
          <c:xMode val="factor"/>
          <c:yMode val="factor"/>
          <c:x val="-0.00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26"/>
          <c:w val="0.9825"/>
          <c:h val="0.86225"/>
        </c:manualLayout>
      </c:layout>
      <c:lineChart>
        <c:grouping val="standard"/>
        <c:varyColors val="0"/>
        <c:ser>
          <c:idx val="0"/>
          <c:order val="0"/>
          <c:tx>
            <c:strRef>
              <c:f>'Estadisticas avance 2013'!$D$16</c:f>
              <c:strCache>
                <c:ptCount val="1"/>
                <c:pt idx="0">
                  <c:v>% SE en nivel Alto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'Estadisticas avance 2013'!$C$17:$C$28</c:f>
              <c:strCache/>
            </c:strRef>
          </c:cat>
          <c:val>
            <c:numRef>
              <c:f>'Estadisticas avance 2013'!$D$17:$D$28</c:f>
              <c:numCache/>
            </c:numRef>
          </c:val>
          <c:smooth val="0"/>
        </c:ser>
        <c:marker val="1"/>
        <c:axId val="24394217"/>
        <c:axId val="18221362"/>
      </c:lineChart>
      <c:catAx>
        <c:axId val="243942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221362"/>
        <c:crosses val="autoZero"/>
        <c:auto val="1"/>
        <c:lblOffset val="100"/>
        <c:tickLblSkip val="1"/>
        <c:noMultiLvlLbl val="0"/>
      </c:catAx>
      <c:valAx>
        <c:axId val="182213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394217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FF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requerimientos radicados por mes -2013</a:t>
            </a:r>
          </a:p>
        </c:rich>
      </c:tx>
      <c:layout>
        <c:manualLayout>
          <c:xMode val="factor"/>
          <c:yMode val="factor"/>
          <c:x val="-0.001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2575"/>
          <c:w val="0.98375"/>
          <c:h val="0.8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avance 2013'!$D$33</c:f>
              <c:strCache>
                <c:ptCount val="1"/>
                <c:pt idx="0">
                  <c:v>No. Req Radicados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avance 2013'!$C$34:$C$45</c:f>
              <c:strCache/>
            </c:strRef>
          </c:cat>
          <c:val>
            <c:numRef>
              <c:f>'Estadisticas avance 2013'!$D$34:$D$45</c:f>
              <c:numCache/>
            </c:numRef>
          </c:val>
        </c:ser>
        <c:axId val="29774531"/>
        <c:axId val="66644188"/>
      </c:barChart>
      <c:catAx>
        <c:axId val="297745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44188"/>
        <c:crosses val="autoZero"/>
        <c:auto val="1"/>
        <c:lblOffset val="100"/>
        <c:tickLblSkip val="1"/>
        <c:noMultiLvlLbl val="0"/>
      </c:catAx>
      <c:valAx>
        <c:axId val="666441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774531"/>
        <c:crossesAt val="1"/>
        <c:crossBetween val="between"/>
        <c:dispUnits/>
      </c:valAx>
      <c:spPr>
        <a:solidFill>
          <a:srgbClr val="E9F1F5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Oportunidad de respuesta -2013</a:t>
            </a:r>
          </a:p>
        </c:rich>
      </c:tx>
      <c:layout>
        <c:manualLayout>
          <c:xMode val="factor"/>
          <c:yMode val="factor"/>
          <c:x val="-0.00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2675"/>
          <c:w val="0.98275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'Estadisticas avance 2013'!$D$50</c:f>
              <c:strCache>
                <c:ptCount val="1"/>
                <c:pt idx="0">
                  <c:v>% Oportunidad de Respuesta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'Estadisticas avance 2013'!$C$51:$C$62</c:f>
              <c:strCache/>
            </c:strRef>
          </c:cat>
          <c:val>
            <c:numRef>
              <c:f>'Estadisticas avance 2013'!$D$51:$D$62</c:f>
              <c:numCache/>
            </c:numRef>
          </c:val>
          <c:smooth val="0"/>
        </c:ser>
        <c:marker val="1"/>
        <c:axId val="62926781"/>
        <c:axId val="29470118"/>
      </c:lineChart>
      <c:catAx>
        <c:axId val="62926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470118"/>
        <c:crosses val="autoZero"/>
        <c:auto val="1"/>
        <c:lblOffset val="100"/>
        <c:tickLblSkip val="1"/>
        <c:noMultiLvlLbl val="0"/>
      </c:catAx>
      <c:valAx>
        <c:axId val="294701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26781"/>
        <c:crossesAt val="1"/>
        <c:crossBetween val="between"/>
        <c:dispUnits/>
      </c:valAx>
      <c:spPr>
        <a:solidFill>
          <a:srgbClr val="F4E9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de SAC 2010 - 2011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83"/>
          <c:w val="0.919"/>
          <c:h val="0.9165"/>
        </c:manualLayout>
      </c:layout>
      <c:lineChart>
        <c:grouping val="standard"/>
        <c:varyColors val="0"/>
        <c:ser>
          <c:idx val="0"/>
          <c:order val="0"/>
          <c:tx>
            <c:strRef>
              <c:f>'Consolidado Estadisticas'!$D$15</c:f>
              <c:strCache>
                <c:ptCount val="1"/>
                <c:pt idx="0">
                  <c:v>% SE en nivel Alto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'Consolidado Estadisticas'!$C$16:$C$33</c:f>
              <c:strCache/>
            </c:strRef>
          </c:cat>
          <c:val>
            <c:numRef>
              <c:f>'Consolidado Estadisticas'!$D$16:$D$33</c:f>
              <c:numCache/>
            </c:numRef>
          </c:val>
          <c:smooth val="0"/>
        </c:ser>
        <c:marker val="1"/>
        <c:axId val="63904471"/>
        <c:axId val="38269328"/>
      </c:lineChart>
      <c:catAx>
        <c:axId val="63904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269328"/>
        <c:crosses val="autoZero"/>
        <c:auto val="1"/>
        <c:lblOffset val="100"/>
        <c:tickLblSkip val="1"/>
        <c:noMultiLvlLbl val="0"/>
      </c:catAx>
      <c:valAx>
        <c:axId val="38269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04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de SAC 2013 -2014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075"/>
          <c:w val="0.99"/>
          <c:h val="0.882"/>
        </c:manualLayout>
      </c:layout>
      <c:lineChart>
        <c:grouping val="standard"/>
        <c:varyColors val="0"/>
        <c:ser>
          <c:idx val="0"/>
          <c:order val="0"/>
          <c:tx>
            <c:strRef>
              <c:f>'Consolidado Estadisticas'!$D$15</c:f>
              <c:strCache>
                <c:ptCount val="1"/>
                <c:pt idx="0">
                  <c:v>% SE en nivel Alto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'Consolidado Estadisticas'!$C$34:$C$64</c:f>
              <c:strCache/>
            </c:strRef>
          </c:cat>
          <c:val>
            <c:numRef>
              <c:f>'Consolidado Estadisticas'!$D$34:$D$64</c:f>
              <c:numCache/>
            </c:numRef>
          </c:val>
          <c:smooth val="0"/>
        </c:ser>
        <c:marker val="1"/>
        <c:axId val="8879633"/>
        <c:axId val="12807834"/>
      </c:lineChart>
      <c:catAx>
        <c:axId val="887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807834"/>
        <c:crosses val="autoZero"/>
        <c:auto val="1"/>
        <c:lblOffset val="100"/>
        <c:tickLblSkip val="1"/>
        <c:noMultiLvlLbl val="0"/>
      </c:catAx>
      <c:valAx>
        <c:axId val="12807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79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de SAC General</a:t>
            </a:r>
          </a:p>
        </c:rich>
      </c:tx>
      <c:layout>
        <c:manualLayout>
          <c:xMode val="factor"/>
          <c:yMode val="factor"/>
          <c:x val="-0.000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6175"/>
          <c:w val="0.988"/>
          <c:h val="0.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'Consolidado Estadisticas'!$D$15</c:f>
              <c:strCache>
                <c:ptCount val="1"/>
                <c:pt idx="0">
                  <c:v>% SE en nivel Alto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'Consolidado Estadisticas'!$C$16:$C$57</c:f>
              <c:strCache/>
            </c:strRef>
          </c:cat>
          <c:val>
            <c:numRef>
              <c:f>'Consolidado Estadisticas'!$D$16:$D$57</c:f>
              <c:numCache/>
            </c:numRef>
          </c:val>
        </c:ser>
        <c:overlap val="-25"/>
        <c:gapWidth val="75"/>
        <c:axId val="48161643"/>
        <c:axId val="30801604"/>
      </c:barChart>
      <c:catAx>
        <c:axId val="48161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801604"/>
        <c:crosses val="autoZero"/>
        <c:auto val="1"/>
        <c:lblOffset val="100"/>
        <c:tickLblSkip val="1"/>
        <c:noMultiLvlLbl val="0"/>
      </c:catAx>
      <c:valAx>
        <c:axId val="30801604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161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de SAC 2012 -2013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75"/>
          <c:y val="0.10925"/>
          <c:w val="0.99"/>
          <c:h val="0.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'Consolidado Estadisticas'!$C$46:$C$69</c:f>
              <c:strCache/>
            </c:strRef>
          </c:cat>
          <c:val>
            <c:numRef>
              <c:f>'Consolidado Estadisticas'!$D$46:$D$69</c:f>
              <c:numCache/>
            </c:numRef>
          </c:val>
          <c:smooth val="0"/>
        </c:ser>
        <c:marker val="1"/>
        <c:axId val="8778981"/>
        <c:axId val="11901966"/>
      </c:lineChart>
      <c:catAx>
        <c:axId val="8778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901966"/>
        <c:crosses val="autoZero"/>
        <c:auto val="1"/>
        <c:lblOffset val="100"/>
        <c:tickLblSkip val="1"/>
        <c:noMultiLvlLbl val="0"/>
      </c:catAx>
      <c:valAx>
        <c:axId val="11901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8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y apropiación de SAC  -2014</a:t>
            </a:r>
          </a:p>
        </c:rich>
      </c:tx>
      <c:layout>
        <c:manualLayout>
          <c:xMode val="factor"/>
          <c:yMode val="factor"/>
          <c:x val="-0.001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1135"/>
          <c:w val="0.98275"/>
          <c:h val="0.79325"/>
        </c:manualLayout>
      </c:layout>
      <c:lineChart>
        <c:grouping val="standard"/>
        <c:varyColors val="0"/>
        <c:ser>
          <c:idx val="0"/>
          <c:order val="0"/>
          <c:tx>
            <c:strRef>
              <c:f>'Estadisticas avance 2014'!$D$16</c:f>
              <c:strCache>
                <c:ptCount val="1"/>
                <c:pt idx="0">
                  <c:v>% SE en nivel Alto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'Estadisticas avance 2014'!$C$17:$C$22</c:f>
              <c:strCache/>
            </c:strRef>
          </c:cat>
          <c:val>
            <c:numRef>
              <c:f>'Estadisticas avance 2014'!$D$17:$D$22</c:f>
              <c:numCache/>
            </c:numRef>
          </c:val>
          <c:smooth val="0"/>
        </c:ser>
        <c:marker val="1"/>
        <c:axId val="11611205"/>
        <c:axId val="37391982"/>
      </c:lineChart>
      <c:catAx>
        <c:axId val="116112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391982"/>
        <c:crosses val="autoZero"/>
        <c:auto val="1"/>
        <c:lblOffset val="100"/>
        <c:tickLblSkip val="1"/>
        <c:noMultiLvlLbl val="0"/>
      </c:catAx>
      <c:valAx>
        <c:axId val="373919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611205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FF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requerimientos radicados por mes -2014</a:t>
            </a:r>
          </a:p>
        </c:rich>
      </c:tx>
      <c:layout>
        <c:manualLayout>
          <c:xMode val="factor"/>
          <c:yMode val="factor"/>
          <c:x val="-0.00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13"/>
          <c:w val="0.984"/>
          <c:h val="0.7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avance 2014'!$D$34</c:f>
              <c:strCache>
                <c:ptCount val="1"/>
                <c:pt idx="0">
                  <c:v>No. Req Radicados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avance 2014'!$C$35:$C$40</c:f>
              <c:strCache/>
            </c:strRef>
          </c:cat>
          <c:val>
            <c:numRef>
              <c:f>'Estadisticas avance 2014'!$D$35:$D$40</c:f>
              <c:numCache/>
            </c:numRef>
          </c:val>
        </c:ser>
        <c:axId val="983519"/>
        <c:axId val="8851672"/>
      </c:barChart>
      <c:catAx>
        <c:axId val="983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851672"/>
        <c:crosses val="autoZero"/>
        <c:auto val="1"/>
        <c:lblOffset val="100"/>
        <c:tickLblSkip val="1"/>
        <c:noMultiLvlLbl val="0"/>
      </c:catAx>
      <c:valAx>
        <c:axId val="88516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3519"/>
        <c:crossesAt val="1"/>
        <c:crossBetween val="between"/>
        <c:dispUnits/>
      </c:valAx>
      <c:spPr>
        <a:solidFill>
          <a:srgbClr val="E9F1F5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33CCCC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Oportunidad de respuesta -2014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114"/>
          <c:w val="0.98175"/>
          <c:h val="0.7925"/>
        </c:manualLayout>
      </c:layout>
      <c:lineChart>
        <c:grouping val="standard"/>
        <c:varyColors val="0"/>
        <c:ser>
          <c:idx val="0"/>
          <c:order val="0"/>
          <c:tx>
            <c:strRef>
              <c:f>'Estadisticas avance 2014'!$D$52</c:f>
              <c:strCache>
                <c:ptCount val="1"/>
                <c:pt idx="0">
                  <c:v>% Oportunidad de Respuesta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'Estadisticas avance 2014'!$C$53:$C$58</c:f>
              <c:strCache/>
            </c:strRef>
          </c:cat>
          <c:val>
            <c:numRef>
              <c:f>'Estadisticas avance 2014'!$D$53:$D$58</c:f>
              <c:numCache/>
            </c:numRef>
          </c:val>
          <c:smooth val="0"/>
        </c:ser>
        <c:marker val="1"/>
        <c:axId val="12556185"/>
        <c:axId val="45896802"/>
      </c:lineChart>
      <c:catAx>
        <c:axId val="12556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896802"/>
        <c:crosses val="autoZero"/>
        <c:auto val="1"/>
        <c:lblOffset val="100"/>
        <c:tickLblSkip val="1"/>
        <c:noMultiLvlLbl val="0"/>
      </c:catAx>
      <c:valAx>
        <c:axId val="458968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56185"/>
        <c:crossesAt val="1"/>
        <c:crossBetween val="between"/>
        <c:dispUnits/>
      </c:valAx>
      <c:spPr>
        <a:solidFill>
          <a:srgbClr val="F4E9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Nivel de uso y apropiación de SAC - 2014</a:t>
            </a:r>
          </a:p>
        </c:rich>
      </c:tx>
      <c:layout>
        <c:manualLayout>
          <c:xMode val="factor"/>
          <c:yMode val="factor"/>
          <c:x val="-0.0005"/>
          <c:y val="-0.0115"/>
        </c:manualLayout>
      </c:layout>
      <c:spPr>
        <a:noFill/>
        <a:ln w="3175">
          <a:noFill/>
        </a:ln>
      </c:spPr>
    </c:title>
    <c:view3D>
      <c:rotX val="15"/>
      <c:hPercent val="14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1455"/>
          <c:w val="0.98825"/>
          <c:h val="0.73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'Estadisticas por nivel de uso'!$B$5</c:f>
              <c:strCache>
                <c:ptCount val="1"/>
                <c:pt idx="0">
                  <c:v> Alto </c:v>
                </c:pt>
              </c:strCache>
            </c:strRef>
          </c:tx>
          <c:spPr>
            <a:solidFill>
              <a:srgbClr val="99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uso'!$CC$5:$CR$5</c:f>
              <c:strCache/>
            </c:strRef>
          </c:cat>
          <c:val>
            <c:numRef>
              <c:f>'Estadisticas por nivel de uso'!$CC$6:$CR$6</c:f>
              <c:numCache/>
            </c:numRef>
          </c:val>
          <c:shape val="cylinder"/>
        </c:ser>
        <c:ser>
          <c:idx val="1"/>
          <c:order val="1"/>
          <c:tx>
            <c:strRef>
              <c:f>'Estadisticas por nivel de uso'!$B$6</c:f>
              <c:strCache>
                <c:ptCount val="1"/>
                <c:pt idx="0">
                  <c:v>Medio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uso'!$CC$5:$CR$5</c:f>
              <c:strCache/>
            </c:strRef>
          </c:cat>
          <c:val>
            <c:numRef>
              <c:f>'Estadisticas por nivel de uso'!$CC$7:$CR$7</c:f>
              <c:numCache/>
            </c:numRef>
          </c:val>
          <c:shape val="cylinder"/>
        </c:ser>
        <c:ser>
          <c:idx val="2"/>
          <c:order val="2"/>
          <c:tx>
            <c:strRef>
              <c:f>'Estadisticas por nivel de uso'!$B$7</c:f>
              <c:strCache>
                <c:ptCount val="1"/>
                <c:pt idx="0">
                  <c:v>Bajo 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uso'!$CC$5:$CR$5</c:f>
              <c:strCache/>
            </c:strRef>
          </c:cat>
          <c:val>
            <c:numRef>
              <c:f>'Estadisticas por nivel de uso'!$CC$8:$CR$8</c:f>
              <c:numCache/>
            </c:numRef>
          </c:val>
          <c:shape val="cylinder"/>
        </c:ser>
        <c:gapWidth val="75"/>
        <c:shape val="cylinder"/>
        <c:axId val="10418035"/>
        <c:axId val="26653452"/>
      </c:bar3DChart>
      <c:catAx>
        <c:axId val="10418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653452"/>
        <c:crosses val="autoZero"/>
        <c:auto val="1"/>
        <c:lblOffset val="100"/>
        <c:tickLblSkip val="1"/>
        <c:noMultiLvlLbl val="0"/>
      </c:catAx>
      <c:valAx>
        <c:axId val="266534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4180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075"/>
          <c:y val="0.92575"/>
          <c:w val="0.076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y apropiación de SAC  -2014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view3D>
      <c:rotX val="15"/>
      <c:hPercent val="11"/>
      <c:rotY val="20"/>
      <c:depthPercent val="100"/>
      <c:rAngAx val="1"/>
    </c:view3D>
    <c:plotArea>
      <c:layout>
        <c:manualLayout>
          <c:xMode val="edge"/>
          <c:yMode val="edge"/>
          <c:x val="0.00025"/>
          <c:y val="0.16975"/>
          <c:w val="0.99"/>
          <c:h val="0.78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FF99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9FF99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FF99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9FF99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9FF99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99FF99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uso'!$C$33:$C$38</c:f>
              <c:strCache/>
            </c:strRef>
          </c:cat>
          <c:val>
            <c:numRef>
              <c:f>'Estadisticas por nivel de uso'!$D$33:$D$38</c:f>
              <c:numCache/>
            </c:numRef>
          </c:val>
          <c:shape val="cylinder"/>
        </c:ser>
        <c:shape val="cylinder"/>
        <c:axId val="38554477"/>
        <c:axId val="11445974"/>
      </c:bar3DChart>
      <c:catAx>
        <c:axId val="385544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445974"/>
        <c:crosses val="autoZero"/>
        <c:auto val="1"/>
        <c:lblOffset val="100"/>
        <c:tickLblSkip val="1"/>
        <c:noMultiLvlLbl val="0"/>
      </c:catAx>
      <c:valAx>
        <c:axId val="114459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5544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3D69B">
            <a:alpha val="30000"/>
          </a:srgbClr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 w="25400">
      <a:solidFill>
        <a:srgbClr val="00FF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Porcenaje de SE en nivel medio de uso y apropiación de SAC -2014</a:t>
            </a:r>
          </a:p>
        </c:rich>
      </c:tx>
      <c:layout>
        <c:manualLayout>
          <c:xMode val="factor"/>
          <c:yMode val="factor"/>
          <c:x val="-0.00075"/>
          <c:y val="-0.0105"/>
        </c:manualLayout>
      </c:layout>
      <c:spPr>
        <a:noFill/>
        <a:ln w="3175">
          <a:noFill/>
        </a:ln>
      </c:spPr>
    </c:title>
    <c:view3D>
      <c:rotX val="15"/>
      <c:hPercent val="10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1775"/>
          <c:w val="0.9855"/>
          <c:h val="0.7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uso'!$C$51:$C$56</c:f>
              <c:strCache/>
            </c:strRef>
          </c:cat>
          <c:val>
            <c:numRef>
              <c:f>'Estadisticas por nivel de uso'!$D$51:$D$56</c:f>
              <c:numCache/>
            </c:numRef>
          </c:val>
          <c:shape val="cylinder"/>
        </c:ser>
        <c:shape val="cylinder"/>
        <c:axId val="35904903"/>
        <c:axId val="54708672"/>
      </c:bar3DChart>
      <c:catAx>
        <c:axId val="35904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708672"/>
        <c:crosses val="autoZero"/>
        <c:auto val="1"/>
        <c:lblOffset val="100"/>
        <c:tickLblSkip val="1"/>
        <c:noMultiLvlLbl val="0"/>
      </c:catAx>
      <c:valAx>
        <c:axId val="5470867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9049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AC090">
            <a:alpha val="38000"/>
          </a:srgbClr>
        </a:solidFill>
        <a:ln w="3175">
          <a:noFill/>
        </a:ln>
      </c:spPr>
      <c:thickness val="0"/>
    </c:floor>
    <c:sideWall>
      <c:spPr>
        <a:solidFill>
          <a:srgbClr val="FDFDBB">
            <a:alpha val="40000"/>
          </a:srgbClr>
        </a:solidFill>
        <a:ln w="3175">
          <a:noFill/>
        </a:ln>
      </c:spPr>
      <c:thickness val="0"/>
    </c:sideWall>
    <c:backWall>
      <c:spPr>
        <a:solidFill>
          <a:srgbClr val="FDFDBB">
            <a:alpha val="40000"/>
          </a:srgbClr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FFFF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 bajo de uso y apropiación de SAC - 2014</a:t>
            </a:r>
          </a:p>
        </c:rich>
      </c:tx>
      <c:layout>
        <c:manualLayout>
          <c:xMode val="factor"/>
          <c:yMode val="factor"/>
          <c:x val="-0.00075"/>
          <c:y val="-0.012"/>
        </c:manualLayout>
      </c:layout>
      <c:spPr>
        <a:noFill/>
        <a:ln w="3175">
          <a:noFill/>
        </a:ln>
      </c:spPr>
    </c:title>
    <c:view3D>
      <c:rotX val="15"/>
      <c:hPercent val="14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152"/>
          <c:w val="0.9855"/>
          <c:h val="0.81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'Estadisticas por nivel de uso'!$C$69:$C$74</c:f>
              <c:strCache/>
            </c:strRef>
          </c:cat>
          <c:val>
            <c:numRef>
              <c:f>'Estadisticas por nivel de uso'!$D$69:$D$74</c:f>
              <c:numCache/>
            </c:numRef>
          </c:val>
          <c:shape val="cylinder"/>
        </c:ser>
        <c:shape val="cylinder"/>
        <c:axId val="22616001"/>
        <c:axId val="2217418"/>
      </c:bar3DChart>
      <c:catAx>
        <c:axId val="226160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17418"/>
        <c:crosses val="autoZero"/>
        <c:auto val="1"/>
        <c:lblOffset val="100"/>
        <c:tickLblSkip val="1"/>
        <c:noMultiLvlLbl val="0"/>
      </c:catAx>
      <c:valAx>
        <c:axId val="221741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61600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D99694">
            <a:alpha val="40000"/>
          </a:srgbClr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2DCDB">
            <a:alpha val="78000"/>
          </a:srgbClr>
        </a:solidFill>
        <a:ln w="3175">
          <a:noFill/>
        </a:ln>
      </c:spPr>
      <c:thickness val="0"/>
    </c:sideWall>
    <c:backWall>
      <c:spPr>
        <a:solidFill>
          <a:srgbClr val="F2DCDB">
            <a:alpha val="78000"/>
          </a:srgbClr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FF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975"/>
          <c:w val="0.977"/>
          <c:h val="0.93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'PQR Vencidos_nivel_nacional'!$B$6:$N$6</c:f>
              <c:strCache/>
            </c:strRef>
          </c:cat>
          <c:val>
            <c:numRef>
              <c:f>'PQR Vencidos_nivel_nacional'!$B$7:$N$7</c:f>
              <c:numCache/>
            </c:numRef>
          </c:val>
          <c:shape val="cylinder"/>
        </c:ser>
        <c:gapWidth val="75"/>
        <c:shape val="cylinder"/>
        <c:axId val="19956763"/>
        <c:axId val="45393140"/>
      </c:bar3DChart>
      <c:catAx>
        <c:axId val="199567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393140"/>
        <c:crosses val="autoZero"/>
        <c:auto val="1"/>
        <c:lblOffset val="100"/>
        <c:tickLblSkip val="1"/>
        <c:noMultiLvlLbl val="0"/>
      </c:catAx>
      <c:valAx>
        <c:axId val="4539314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9567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409575</xdr:colOff>
      <xdr:row>25</xdr:row>
      <xdr:rowOff>38100</xdr:rowOff>
    </xdr:from>
    <xdr:to>
      <xdr:col>23</xdr:col>
      <xdr:colOff>476250</xdr:colOff>
      <xdr:row>35</xdr:row>
      <xdr:rowOff>161925</xdr:rowOff>
    </xdr:to>
    <xdr:graphicFrame>
      <xdr:nvGraphicFramePr>
        <xdr:cNvPr id="1" name="1 Gráfico"/>
        <xdr:cNvGraphicFramePr/>
      </xdr:nvGraphicFramePr>
      <xdr:xfrm>
        <a:off x="19345275" y="7267575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276225</xdr:colOff>
      <xdr:row>13</xdr:row>
      <xdr:rowOff>180975</xdr:rowOff>
    </xdr:from>
    <xdr:to>
      <xdr:col>12</xdr:col>
      <xdr:colOff>400050</xdr:colOff>
      <xdr:row>30</xdr:row>
      <xdr:rowOff>19050</xdr:rowOff>
    </xdr:to>
    <xdr:graphicFrame>
      <xdr:nvGraphicFramePr>
        <xdr:cNvPr id="2" name="1 Gráfico"/>
        <xdr:cNvGraphicFramePr/>
      </xdr:nvGraphicFramePr>
      <xdr:xfrm>
        <a:off x="4886325" y="4772025"/>
        <a:ext cx="8058150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276225</xdr:colOff>
      <xdr:row>32</xdr:row>
      <xdr:rowOff>76200</xdr:rowOff>
    </xdr:from>
    <xdr:to>
      <xdr:col>12</xdr:col>
      <xdr:colOff>390525</xdr:colOff>
      <xdr:row>48</xdr:row>
      <xdr:rowOff>114300</xdr:rowOff>
    </xdr:to>
    <xdr:graphicFrame>
      <xdr:nvGraphicFramePr>
        <xdr:cNvPr id="3" name="1 Gráfico"/>
        <xdr:cNvGraphicFramePr/>
      </xdr:nvGraphicFramePr>
      <xdr:xfrm>
        <a:off x="4886325" y="8648700"/>
        <a:ext cx="8048625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514350</xdr:colOff>
      <xdr:row>34</xdr:row>
      <xdr:rowOff>171450</xdr:rowOff>
    </xdr:from>
    <xdr:to>
      <xdr:col>15</xdr:col>
      <xdr:colOff>219075</xdr:colOff>
      <xdr:row>44</xdr:row>
      <xdr:rowOff>28575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13058775" y="9334500"/>
          <a:ext cx="2771775" cy="1905000"/>
        </a:xfrm>
        <a:prstGeom prst="rect">
          <a:avLst/>
        </a:prstGeom>
        <a:solidFill>
          <a:srgbClr val="DBEEF4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encuentra que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para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mayo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 aumento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radicación de requerimientos en 5.578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Para mayo el promedio diario de radicación fue de 3.984.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228600</xdr:colOff>
      <xdr:row>50</xdr:row>
      <xdr:rowOff>190500</xdr:rowOff>
    </xdr:from>
    <xdr:to>
      <xdr:col>12</xdr:col>
      <xdr:colOff>409575</xdr:colOff>
      <xdr:row>66</xdr:row>
      <xdr:rowOff>161925</xdr:rowOff>
    </xdr:to>
    <xdr:graphicFrame>
      <xdr:nvGraphicFramePr>
        <xdr:cNvPr id="5" name="1 Gráfico"/>
        <xdr:cNvGraphicFramePr/>
      </xdr:nvGraphicFramePr>
      <xdr:xfrm>
        <a:off x="4838700" y="12553950"/>
        <a:ext cx="8115300" cy="3419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542925</xdr:colOff>
      <xdr:row>52</xdr:row>
      <xdr:rowOff>209550</xdr:rowOff>
    </xdr:from>
    <xdr:to>
      <xdr:col>15</xdr:col>
      <xdr:colOff>228600</xdr:colOff>
      <xdr:row>62</xdr:row>
      <xdr:rowOff>85725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13087350" y="13201650"/>
          <a:ext cx="2752725" cy="1924050"/>
        </a:xfrm>
        <a:prstGeom prst="rect">
          <a:avLst/>
        </a:prstGeom>
        <a:solidFill>
          <a:srgbClr val="F2DCDB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mayo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obtiene un porcentaje de oportunidad de respuesta del 92,84%,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aumento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0,95%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, este es el  porcentaje más alto en lo corrido de 2014. </a:t>
          </a:r>
        </a:p>
      </xdr:txBody>
    </xdr:sp>
    <xdr:clientData/>
  </xdr:twoCellAnchor>
  <xdr:twoCellAnchor>
    <xdr:from>
      <xdr:col>12</xdr:col>
      <xdr:colOff>533400</xdr:colOff>
      <xdr:row>15</xdr:row>
      <xdr:rowOff>142875</xdr:rowOff>
    </xdr:from>
    <xdr:to>
      <xdr:col>15</xdr:col>
      <xdr:colOff>152400</xdr:colOff>
      <xdr:row>28</xdr:row>
      <xdr:rowOff>133350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13077825" y="5124450"/>
          <a:ext cx="2686050" cy="2809875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mayo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observa que el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 de Secretarías en  nivel alto de uso y apropiación de SAC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aumento para este mes 86 secertarías se ecnuentran en nivel alto  es decir el 94,51%    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(86/91 SE)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7</xdr:row>
      <xdr:rowOff>180975</xdr:rowOff>
    </xdr:from>
    <xdr:to>
      <xdr:col>20</xdr:col>
      <xdr:colOff>295275</xdr:colOff>
      <xdr:row>24</xdr:row>
      <xdr:rowOff>114300</xdr:rowOff>
    </xdr:to>
    <xdr:graphicFrame>
      <xdr:nvGraphicFramePr>
        <xdr:cNvPr id="1" name="7 Gráfico"/>
        <xdr:cNvGraphicFramePr/>
      </xdr:nvGraphicFramePr>
      <xdr:xfrm>
        <a:off x="200025" y="2295525"/>
        <a:ext cx="169830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752475</xdr:colOff>
      <xdr:row>25</xdr:row>
      <xdr:rowOff>57150</xdr:rowOff>
    </xdr:from>
    <xdr:to>
      <xdr:col>19</xdr:col>
      <xdr:colOff>809625</xdr:colOff>
      <xdr:row>39</xdr:row>
      <xdr:rowOff>19050</xdr:rowOff>
    </xdr:to>
    <xdr:graphicFrame>
      <xdr:nvGraphicFramePr>
        <xdr:cNvPr id="2" name="12 Gráfico"/>
        <xdr:cNvGraphicFramePr/>
      </xdr:nvGraphicFramePr>
      <xdr:xfrm>
        <a:off x="3105150" y="5838825"/>
        <a:ext cx="136207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781050</xdr:colOff>
      <xdr:row>40</xdr:row>
      <xdr:rowOff>47625</xdr:rowOff>
    </xdr:from>
    <xdr:to>
      <xdr:col>19</xdr:col>
      <xdr:colOff>762000</xdr:colOff>
      <xdr:row>54</xdr:row>
      <xdr:rowOff>9525</xdr:rowOff>
    </xdr:to>
    <xdr:graphicFrame>
      <xdr:nvGraphicFramePr>
        <xdr:cNvPr id="3" name="13 Gráfico"/>
        <xdr:cNvGraphicFramePr/>
      </xdr:nvGraphicFramePr>
      <xdr:xfrm>
        <a:off x="3133725" y="8848725"/>
        <a:ext cx="135445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762000</xdr:colOff>
      <xdr:row>55</xdr:row>
      <xdr:rowOff>19050</xdr:rowOff>
    </xdr:from>
    <xdr:to>
      <xdr:col>19</xdr:col>
      <xdr:colOff>781050</xdr:colOff>
      <xdr:row>71</xdr:row>
      <xdr:rowOff>38100</xdr:rowOff>
    </xdr:to>
    <xdr:graphicFrame>
      <xdr:nvGraphicFramePr>
        <xdr:cNvPr id="4" name="14 Gráfico"/>
        <xdr:cNvGraphicFramePr/>
      </xdr:nvGraphicFramePr>
      <xdr:xfrm>
        <a:off x="3114675" y="11868150"/>
        <a:ext cx="13582650" cy="3267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38100</xdr:colOff>
      <xdr:row>26</xdr:row>
      <xdr:rowOff>171450</xdr:rowOff>
    </xdr:from>
    <xdr:to>
      <xdr:col>22</xdr:col>
      <xdr:colOff>781050</xdr:colOff>
      <xdr:row>36</xdr:row>
      <xdr:rowOff>85725</xdr:rowOff>
    </xdr:to>
    <xdr:sp>
      <xdr:nvSpPr>
        <xdr:cNvPr id="5" name="15 CuadroTexto"/>
        <xdr:cNvSpPr txBox="1">
          <a:spLocks noChangeArrowheads="1"/>
        </xdr:cNvSpPr>
      </xdr:nvSpPr>
      <xdr:spPr>
        <a:xfrm>
          <a:off x="16925925" y="6143625"/>
          <a:ext cx="2676525" cy="1981200"/>
        </a:xfrm>
        <a:prstGeom prst="rect">
          <a:avLst/>
        </a:prstGeom>
        <a:solidFill>
          <a:srgbClr val="EBF1DE"/>
        </a:solidFill>
        <a:ln w="254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encuentra para mayo que el porcentaje de Secretarías en </a:t>
          </a:r>
          <a:r>
            <a:rPr lang="en-US" cap="none" sz="1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nivel alto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uso y apropiación de SAC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aumento en una secretaría. (86/91 SE) </a:t>
          </a:r>
        </a:p>
      </xdr:txBody>
    </xdr:sp>
    <xdr:clientData/>
  </xdr:twoCellAnchor>
  <xdr:twoCellAnchor>
    <xdr:from>
      <xdr:col>20</xdr:col>
      <xdr:colOff>95250</xdr:colOff>
      <xdr:row>42</xdr:row>
      <xdr:rowOff>28575</xdr:rowOff>
    </xdr:from>
    <xdr:to>
      <xdr:col>22</xdr:col>
      <xdr:colOff>885825</xdr:colOff>
      <xdr:row>51</xdr:row>
      <xdr:rowOff>0</xdr:rowOff>
    </xdr:to>
    <xdr:sp>
      <xdr:nvSpPr>
        <xdr:cNvPr id="6" name="16 CuadroTexto"/>
        <xdr:cNvSpPr txBox="1">
          <a:spLocks noChangeArrowheads="1"/>
        </xdr:cNvSpPr>
      </xdr:nvSpPr>
      <xdr:spPr>
        <a:xfrm>
          <a:off x="16983075" y="9210675"/>
          <a:ext cx="2724150" cy="1876425"/>
        </a:xfrm>
        <a:prstGeom prst="rect">
          <a:avLst/>
        </a:prstGeom>
        <a:solidFill>
          <a:srgbClr val="FFFEE6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mayo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observa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que el  porcentaje de Secretarías en  </a:t>
          </a:r>
          <a:r>
            <a:rPr lang="en-US" cap="none" sz="1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nivel medio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uso y apropiación de SAC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disminuyo en una secretraría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(4/91 SE) </a:t>
          </a:r>
        </a:p>
      </xdr:txBody>
    </xdr:sp>
    <xdr:clientData/>
  </xdr:twoCellAnchor>
  <xdr:twoCellAnchor>
    <xdr:from>
      <xdr:col>20</xdr:col>
      <xdr:colOff>114300</xdr:colOff>
      <xdr:row>58</xdr:row>
      <xdr:rowOff>161925</xdr:rowOff>
    </xdr:from>
    <xdr:to>
      <xdr:col>22</xdr:col>
      <xdr:colOff>866775</xdr:colOff>
      <xdr:row>67</xdr:row>
      <xdr:rowOff>38100</xdr:rowOff>
    </xdr:to>
    <xdr:sp>
      <xdr:nvSpPr>
        <xdr:cNvPr id="7" name="17 CuadroTexto"/>
        <xdr:cNvSpPr txBox="1">
          <a:spLocks noChangeArrowheads="1"/>
        </xdr:cNvSpPr>
      </xdr:nvSpPr>
      <xdr:spPr>
        <a:xfrm>
          <a:off x="17002125" y="12582525"/>
          <a:ext cx="2686050" cy="1638300"/>
        </a:xfrm>
        <a:prstGeom prst="rect">
          <a:avLst/>
        </a:prstGeom>
        <a:solidFill>
          <a:srgbClr val="F2DCDB"/>
        </a:solidFill>
        <a:ln w="25400" cmpd="sng">
          <a:solidFill>
            <a:srgbClr val="D99694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encuentra para mayo que el porcentaje de Secretarías en  </a:t>
          </a:r>
          <a:r>
            <a:rPr lang="en-US" cap="none" sz="16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nivel bajo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uso y apropiación de SAC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mantiene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(1/91 SE)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8</xdr:row>
      <xdr:rowOff>9525</xdr:rowOff>
    </xdr:from>
    <xdr:to>
      <xdr:col>11</xdr:col>
      <xdr:colOff>723900</xdr:colOff>
      <xdr:row>24</xdr:row>
      <xdr:rowOff>123825</xdr:rowOff>
    </xdr:to>
    <xdr:graphicFrame>
      <xdr:nvGraphicFramePr>
        <xdr:cNvPr id="1" name="1 Gráfico"/>
        <xdr:cNvGraphicFramePr/>
      </xdr:nvGraphicFramePr>
      <xdr:xfrm>
        <a:off x="285750" y="1562100"/>
        <a:ext cx="85725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9</xdr:row>
      <xdr:rowOff>190500</xdr:rowOff>
    </xdr:from>
    <xdr:to>
      <xdr:col>15</xdr:col>
      <xdr:colOff>552450</xdr:colOff>
      <xdr:row>22</xdr:row>
      <xdr:rowOff>95250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9077325" y="1933575"/>
          <a:ext cx="2657475" cy="2381250"/>
        </a:xfrm>
        <a:prstGeom prst="rect">
          <a:avLst/>
        </a:prstGeom>
        <a:solidFill>
          <a:srgbClr val="DBEEF4"/>
        </a:solidFill>
        <a:ln w="25400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mayo se observa que el número de requerimientos vencidos a nivel nacional  disminuyo  en 3.071 requerimientos versus el mes anterior.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Adicional este ha sido el indicador más bajo entre 2013  y lo corrido de 2014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7</xdr:row>
      <xdr:rowOff>161925</xdr:rowOff>
    </xdr:from>
    <xdr:to>
      <xdr:col>11</xdr:col>
      <xdr:colOff>609600</xdr:colOff>
      <xdr:row>24</xdr:row>
      <xdr:rowOff>47625</xdr:rowOff>
    </xdr:to>
    <xdr:graphicFrame>
      <xdr:nvGraphicFramePr>
        <xdr:cNvPr id="1" name="2 Gráfico"/>
        <xdr:cNvGraphicFramePr/>
      </xdr:nvGraphicFramePr>
      <xdr:xfrm>
        <a:off x="323850" y="1514475"/>
        <a:ext cx="83820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10</xdr:row>
      <xdr:rowOff>0</xdr:rowOff>
    </xdr:from>
    <xdr:to>
      <xdr:col>14</xdr:col>
      <xdr:colOff>609600</xdr:colOff>
      <xdr:row>22</xdr:row>
      <xdr:rowOff>19050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867775" y="1924050"/>
          <a:ext cx="2124075" cy="2305050"/>
        </a:xfrm>
        <a:prstGeom prst="rect">
          <a:avLst/>
        </a:prstGeom>
        <a:solidFill>
          <a:srgbClr val="FDEADA"/>
        </a:solidFill>
        <a:ln w="25400" cmpd="sng">
          <a:solidFill>
            <a:srgbClr val="FAC09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encuentra para mayo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que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número de requerimientos radicados vía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web aumento en 1.168 requerimientos  con respecto al mes anterior.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409575</xdr:colOff>
      <xdr:row>24</xdr:row>
      <xdr:rowOff>38100</xdr:rowOff>
    </xdr:from>
    <xdr:to>
      <xdr:col>23</xdr:col>
      <xdr:colOff>476250</xdr:colOff>
      <xdr:row>33</xdr:row>
      <xdr:rowOff>161925</xdr:rowOff>
    </xdr:to>
    <xdr:graphicFrame>
      <xdr:nvGraphicFramePr>
        <xdr:cNvPr id="1" name="1 Gráfico"/>
        <xdr:cNvGraphicFramePr/>
      </xdr:nvGraphicFramePr>
      <xdr:xfrm>
        <a:off x="19202400" y="7077075"/>
        <a:ext cx="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276225</xdr:colOff>
      <xdr:row>13</xdr:row>
      <xdr:rowOff>180975</xdr:rowOff>
    </xdr:from>
    <xdr:to>
      <xdr:col>12</xdr:col>
      <xdr:colOff>400050</xdr:colOff>
      <xdr:row>29</xdr:row>
      <xdr:rowOff>19050</xdr:rowOff>
    </xdr:to>
    <xdr:graphicFrame>
      <xdr:nvGraphicFramePr>
        <xdr:cNvPr id="2" name="1 Gráfico"/>
        <xdr:cNvGraphicFramePr/>
      </xdr:nvGraphicFramePr>
      <xdr:xfrm>
        <a:off x="4886325" y="4914900"/>
        <a:ext cx="79152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276225</xdr:colOff>
      <xdr:row>31</xdr:row>
      <xdr:rowOff>76200</xdr:rowOff>
    </xdr:from>
    <xdr:to>
      <xdr:col>12</xdr:col>
      <xdr:colOff>390525</xdr:colOff>
      <xdr:row>46</xdr:row>
      <xdr:rowOff>114300</xdr:rowOff>
    </xdr:to>
    <xdr:graphicFrame>
      <xdr:nvGraphicFramePr>
        <xdr:cNvPr id="3" name="1 Gráfico"/>
        <xdr:cNvGraphicFramePr/>
      </xdr:nvGraphicFramePr>
      <xdr:xfrm>
        <a:off x="4886325" y="8458200"/>
        <a:ext cx="7905750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533400</xdr:colOff>
      <xdr:row>32</xdr:row>
      <xdr:rowOff>247650</xdr:rowOff>
    </xdr:from>
    <xdr:to>
      <xdr:col>15</xdr:col>
      <xdr:colOff>238125</xdr:colOff>
      <xdr:row>42</xdr:row>
      <xdr:rowOff>95250</xdr:rowOff>
    </xdr:to>
    <xdr:sp>
      <xdr:nvSpPr>
        <xdr:cNvPr id="4" name="7 CuadroTexto"/>
        <xdr:cNvSpPr txBox="1">
          <a:spLocks noChangeArrowheads="1"/>
        </xdr:cNvSpPr>
      </xdr:nvSpPr>
      <xdr:spPr>
        <a:xfrm>
          <a:off x="12934950" y="8829675"/>
          <a:ext cx="2771775" cy="1952625"/>
        </a:xfrm>
        <a:prstGeom prst="rect">
          <a:avLst/>
        </a:prstGeom>
        <a:solidFill>
          <a:srgbClr val="DBEEF4"/>
        </a:solidFill>
        <a:ln w="25400" cmpd="sng">
          <a:solidFill>
            <a:srgbClr val="4BACC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encuentra que en diciembre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 hay disminución de 14,889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requerimientos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radicados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Para diciembre el promedio diario de radicación fue de 3.177.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4</xdr:col>
      <xdr:colOff>228600</xdr:colOff>
      <xdr:row>48</xdr:row>
      <xdr:rowOff>190500</xdr:rowOff>
    </xdr:from>
    <xdr:to>
      <xdr:col>12</xdr:col>
      <xdr:colOff>409575</xdr:colOff>
      <xdr:row>63</xdr:row>
      <xdr:rowOff>161925</xdr:rowOff>
    </xdr:to>
    <xdr:graphicFrame>
      <xdr:nvGraphicFramePr>
        <xdr:cNvPr id="5" name="1 Gráfico"/>
        <xdr:cNvGraphicFramePr/>
      </xdr:nvGraphicFramePr>
      <xdr:xfrm>
        <a:off x="4838700" y="12030075"/>
        <a:ext cx="7972425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552450</xdr:colOff>
      <xdr:row>49</xdr:row>
      <xdr:rowOff>76200</xdr:rowOff>
    </xdr:from>
    <xdr:to>
      <xdr:col>15</xdr:col>
      <xdr:colOff>219075</xdr:colOff>
      <xdr:row>63</xdr:row>
      <xdr:rowOff>104775</xdr:rowOff>
    </xdr:to>
    <xdr:sp>
      <xdr:nvSpPr>
        <xdr:cNvPr id="6" name="10 CuadroTexto"/>
        <xdr:cNvSpPr txBox="1">
          <a:spLocks noChangeArrowheads="1"/>
        </xdr:cNvSpPr>
      </xdr:nvSpPr>
      <xdr:spPr>
        <a:xfrm>
          <a:off x="12954000" y="12115800"/>
          <a:ext cx="2733675" cy="2943225"/>
        </a:xfrm>
        <a:prstGeom prst="rect">
          <a:avLst/>
        </a:prstGeom>
        <a:solidFill>
          <a:srgbClr val="F2DCDB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diciembre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 obtiene el porcentaje de oportunidad de respuesta de 90,37% ,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 el disminuyo en 0,41%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, lo que indica que las secretarias estan intentando matener los tiempos de atención y respuesta  a los PQR radicados. </a:t>
          </a:r>
        </a:p>
      </xdr:txBody>
    </xdr:sp>
    <xdr:clientData/>
  </xdr:twoCellAnchor>
  <xdr:twoCellAnchor>
    <xdr:from>
      <xdr:col>12</xdr:col>
      <xdr:colOff>533400</xdr:colOff>
      <xdr:row>15</xdr:row>
      <xdr:rowOff>200025</xdr:rowOff>
    </xdr:from>
    <xdr:to>
      <xdr:col>15</xdr:col>
      <xdr:colOff>180975</xdr:colOff>
      <xdr:row>26</xdr:row>
      <xdr:rowOff>161925</xdr:rowOff>
    </xdr:to>
    <xdr:sp>
      <xdr:nvSpPr>
        <xdr:cNvPr id="7" name="11 CuadroTexto"/>
        <xdr:cNvSpPr txBox="1">
          <a:spLocks noChangeArrowheads="1"/>
        </xdr:cNvSpPr>
      </xdr:nvSpPr>
      <xdr:spPr>
        <a:xfrm>
          <a:off x="12934950" y="5324475"/>
          <a:ext cx="2714625" cy="2257425"/>
        </a:xfrm>
        <a:prstGeom prst="rect">
          <a:avLst/>
        </a:prstGeom>
        <a:solidFill>
          <a:srgbClr val="FDEADA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diciembre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observa que el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 de Secretarías en  nivel alto de uso y apropiación de SAC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respecto al mes anterior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se mantiene es decir igual número de secertarías en nivel alto 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(85/91 SE)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52</xdr:row>
      <xdr:rowOff>85725</xdr:rowOff>
    </xdr:from>
    <xdr:to>
      <xdr:col>22</xdr:col>
      <xdr:colOff>495300</xdr:colOff>
      <xdr:row>70</xdr:row>
      <xdr:rowOff>95250</xdr:rowOff>
    </xdr:to>
    <xdr:graphicFrame>
      <xdr:nvGraphicFramePr>
        <xdr:cNvPr id="1" name="1 Gráfico"/>
        <xdr:cNvGraphicFramePr/>
      </xdr:nvGraphicFramePr>
      <xdr:xfrm>
        <a:off x="3124200" y="11877675"/>
        <a:ext cx="136112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32</xdr:row>
      <xdr:rowOff>28575</xdr:rowOff>
    </xdr:from>
    <xdr:to>
      <xdr:col>22</xdr:col>
      <xdr:colOff>409575</xdr:colOff>
      <xdr:row>51</xdr:row>
      <xdr:rowOff>9525</xdr:rowOff>
    </xdr:to>
    <xdr:graphicFrame>
      <xdr:nvGraphicFramePr>
        <xdr:cNvPr id="2" name="1 Gráfico"/>
        <xdr:cNvGraphicFramePr/>
      </xdr:nvGraphicFramePr>
      <xdr:xfrm>
        <a:off x="3133725" y="7991475"/>
        <a:ext cx="135159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71</xdr:row>
      <xdr:rowOff>114300</xdr:rowOff>
    </xdr:from>
    <xdr:to>
      <xdr:col>22</xdr:col>
      <xdr:colOff>495300</xdr:colOff>
      <xdr:row>89</xdr:row>
      <xdr:rowOff>133350</xdr:rowOff>
    </xdr:to>
    <xdr:graphicFrame>
      <xdr:nvGraphicFramePr>
        <xdr:cNvPr id="3" name="1 Gráfico"/>
        <xdr:cNvGraphicFramePr/>
      </xdr:nvGraphicFramePr>
      <xdr:xfrm>
        <a:off x="3133725" y="15544800"/>
        <a:ext cx="13601700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228600</xdr:colOff>
      <xdr:row>13</xdr:row>
      <xdr:rowOff>161925</xdr:rowOff>
    </xdr:from>
    <xdr:to>
      <xdr:col>22</xdr:col>
      <xdr:colOff>409575</xdr:colOff>
      <xdr:row>31</xdr:row>
      <xdr:rowOff>57150</xdr:rowOff>
    </xdr:to>
    <xdr:graphicFrame>
      <xdr:nvGraphicFramePr>
        <xdr:cNvPr id="4" name="1 Gráfico"/>
        <xdr:cNvGraphicFramePr/>
      </xdr:nvGraphicFramePr>
      <xdr:xfrm>
        <a:off x="3133725" y="4267200"/>
        <a:ext cx="1351597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7"/>
  <sheetViews>
    <sheetView showGridLines="0" tabSelected="1" zoomScale="115" zoomScaleNormal="115" zoomScalePageLayoutView="0" workbookViewId="0" topLeftCell="A1">
      <selection activeCell="O8" sqref="N8:O8"/>
    </sheetView>
  </sheetViews>
  <sheetFormatPr defaultColWidth="11.421875" defaultRowHeight="15"/>
  <cols>
    <col min="1" max="1" width="3.421875" style="0" customWidth="1"/>
    <col min="3" max="3" width="4.7109375" style="55" customWidth="1"/>
    <col min="4" max="4" width="4.00390625" style="55" bestFit="1" customWidth="1"/>
    <col min="5" max="5" width="4.00390625" style="9" customWidth="1"/>
    <col min="6" max="6" width="6.28125" style="0" customWidth="1"/>
    <col min="7" max="7" width="19.57421875" style="17" customWidth="1"/>
    <col min="8" max="8" width="13.140625" style="0" customWidth="1"/>
    <col min="9" max="9" width="14.421875" style="0" customWidth="1"/>
    <col min="10" max="10" width="15.140625" style="0" customWidth="1"/>
    <col min="12" max="12" width="5.28125" style="0" customWidth="1"/>
  </cols>
  <sheetData>
    <row r="1" spans="3:5" ht="9.75" customHeight="1" thickBot="1">
      <c r="C1" s="17"/>
      <c r="D1" s="17"/>
      <c r="E1"/>
    </row>
    <row r="2" spans="2:12" ht="25.5" customHeight="1">
      <c r="B2" s="128" t="s">
        <v>115</v>
      </c>
      <c r="C2" s="129"/>
      <c r="D2" s="129"/>
      <c r="E2" s="130"/>
      <c r="F2" s="130"/>
      <c r="G2" s="188"/>
      <c r="H2" s="131"/>
      <c r="I2" s="131"/>
      <c r="J2" s="131"/>
      <c r="K2" s="132"/>
      <c r="L2" s="7"/>
    </row>
    <row r="3" spans="2:12" ht="15.75" customHeight="1" thickBot="1">
      <c r="B3" s="133" t="s">
        <v>179</v>
      </c>
      <c r="C3" s="134"/>
      <c r="D3" s="134"/>
      <c r="E3" s="135"/>
      <c r="F3" s="135"/>
      <c r="G3" s="189"/>
      <c r="H3" s="136"/>
      <c r="I3" s="136"/>
      <c r="J3" s="444" t="s">
        <v>209</v>
      </c>
      <c r="K3" s="445"/>
      <c r="L3" s="8"/>
    </row>
    <row r="4" spans="3:5" ht="6.75" customHeight="1">
      <c r="C4" s="17"/>
      <c r="D4" s="17"/>
      <c r="E4"/>
    </row>
    <row r="5" spans="3:7" ht="8.25" customHeight="1" thickBot="1">
      <c r="C5" s="17"/>
      <c r="D5" s="17"/>
      <c r="E5"/>
      <c r="G5" s="190"/>
    </row>
    <row r="6" spans="2:14" ht="64.5" customHeight="1" thickBot="1">
      <c r="B6" s="446" t="s">
        <v>210</v>
      </c>
      <c r="C6" s="288" t="s">
        <v>143</v>
      </c>
      <c r="D6" s="289" t="s">
        <v>190</v>
      </c>
      <c r="E6" s="368" t="s">
        <v>118</v>
      </c>
      <c r="F6" s="369" t="s">
        <v>154</v>
      </c>
      <c r="G6" s="383" t="s">
        <v>116</v>
      </c>
      <c r="H6" s="383" t="s">
        <v>55</v>
      </c>
      <c r="I6" s="383" t="s">
        <v>75</v>
      </c>
      <c r="J6" s="383" t="s">
        <v>5</v>
      </c>
      <c r="K6" s="382" t="s">
        <v>21</v>
      </c>
      <c r="N6" s="137"/>
    </row>
    <row r="7" spans="2:11" ht="15" customHeight="1">
      <c r="B7" s="447"/>
      <c r="C7" s="377">
        <v>1</v>
      </c>
      <c r="D7" s="376">
        <v>2</v>
      </c>
      <c r="E7" s="449" t="s">
        <v>57</v>
      </c>
      <c r="F7" s="381">
        <v>1</v>
      </c>
      <c r="G7" s="326" t="s">
        <v>77</v>
      </c>
      <c r="H7" s="326">
        <v>700</v>
      </c>
      <c r="I7" s="326">
        <v>3023</v>
      </c>
      <c r="J7" s="327">
        <v>1</v>
      </c>
      <c r="K7" s="328">
        <v>1</v>
      </c>
    </row>
    <row r="8" spans="2:11" ht="15.75">
      <c r="B8" s="447"/>
      <c r="C8" s="378">
        <v>1</v>
      </c>
      <c r="D8" s="375">
        <v>1</v>
      </c>
      <c r="E8" s="450"/>
      <c r="F8" s="380">
        <v>1</v>
      </c>
      <c r="G8" s="330" t="s">
        <v>0</v>
      </c>
      <c r="H8" s="330">
        <v>700</v>
      </c>
      <c r="I8" s="330">
        <v>2014</v>
      </c>
      <c r="J8" s="331">
        <v>1</v>
      </c>
      <c r="K8" s="332">
        <v>1</v>
      </c>
    </row>
    <row r="9" spans="2:11" ht="15.75">
      <c r="B9" s="447"/>
      <c r="C9" s="378">
        <v>14</v>
      </c>
      <c r="D9" s="375">
        <v>5</v>
      </c>
      <c r="E9" s="450"/>
      <c r="F9" s="380">
        <v>1</v>
      </c>
      <c r="G9" s="330" t="s">
        <v>43</v>
      </c>
      <c r="H9" s="330">
        <v>700</v>
      </c>
      <c r="I9" s="330">
        <v>1903</v>
      </c>
      <c r="J9" s="331">
        <v>1</v>
      </c>
      <c r="K9" s="332">
        <v>1</v>
      </c>
    </row>
    <row r="10" spans="2:11" ht="15.75">
      <c r="B10" s="447"/>
      <c r="C10" s="378">
        <v>1</v>
      </c>
      <c r="D10" s="375">
        <v>1</v>
      </c>
      <c r="E10" s="450"/>
      <c r="F10" s="380">
        <v>1</v>
      </c>
      <c r="G10" s="330" t="s">
        <v>78</v>
      </c>
      <c r="H10" s="330">
        <v>700</v>
      </c>
      <c r="I10" s="330">
        <v>1156</v>
      </c>
      <c r="J10" s="331">
        <v>1</v>
      </c>
      <c r="K10" s="332">
        <v>1</v>
      </c>
    </row>
    <row r="11" spans="2:11" ht="15.75">
      <c r="B11" s="447"/>
      <c r="C11" s="378">
        <v>9</v>
      </c>
      <c r="D11" s="375">
        <v>1</v>
      </c>
      <c r="E11" s="450"/>
      <c r="F11" s="380">
        <v>1</v>
      </c>
      <c r="G11" s="330" t="s">
        <v>26</v>
      </c>
      <c r="H11" s="330">
        <v>700</v>
      </c>
      <c r="I11" s="330">
        <v>1014</v>
      </c>
      <c r="J11" s="331">
        <v>1</v>
      </c>
      <c r="K11" s="332">
        <v>1</v>
      </c>
    </row>
    <row r="12" spans="2:11" ht="15.75">
      <c r="B12" s="447"/>
      <c r="C12" s="378">
        <v>1</v>
      </c>
      <c r="D12" s="375">
        <v>1</v>
      </c>
      <c r="E12" s="450"/>
      <c r="F12" s="380">
        <v>1</v>
      </c>
      <c r="G12" s="330" t="s">
        <v>97</v>
      </c>
      <c r="H12" s="330">
        <v>400</v>
      </c>
      <c r="I12" s="330">
        <v>1066</v>
      </c>
      <c r="J12" s="331">
        <v>1</v>
      </c>
      <c r="K12" s="332">
        <v>1</v>
      </c>
    </row>
    <row r="13" spans="2:11" ht="15.75">
      <c r="B13" s="447"/>
      <c r="C13" s="378">
        <v>22</v>
      </c>
      <c r="D13" s="375">
        <v>1</v>
      </c>
      <c r="E13" s="450"/>
      <c r="F13" s="380">
        <v>1</v>
      </c>
      <c r="G13" s="330" t="s">
        <v>36</v>
      </c>
      <c r="H13" s="330">
        <v>400</v>
      </c>
      <c r="I13" s="330">
        <v>820</v>
      </c>
      <c r="J13" s="331">
        <v>1</v>
      </c>
      <c r="K13" s="332">
        <v>1</v>
      </c>
    </row>
    <row r="14" spans="2:11" ht="15.75">
      <c r="B14" s="447"/>
      <c r="C14" s="378">
        <v>19</v>
      </c>
      <c r="D14" s="375">
        <v>12</v>
      </c>
      <c r="E14" s="450"/>
      <c r="F14" s="380">
        <v>1</v>
      </c>
      <c r="G14" s="330" t="s">
        <v>1</v>
      </c>
      <c r="H14" s="330">
        <v>400</v>
      </c>
      <c r="I14" s="330">
        <v>743</v>
      </c>
      <c r="J14" s="331">
        <v>1</v>
      </c>
      <c r="K14" s="332">
        <v>1</v>
      </c>
    </row>
    <row r="15" spans="2:11" ht="15.75">
      <c r="B15" s="447"/>
      <c r="C15" s="378">
        <v>1</v>
      </c>
      <c r="D15" s="375">
        <v>1</v>
      </c>
      <c r="E15" s="450"/>
      <c r="F15" s="380">
        <v>1</v>
      </c>
      <c r="G15" s="330" t="s">
        <v>103</v>
      </c>
      <c r="H15" s="330">
        <v>400</v>
      </c>
      <c r="I15" s="330">
        <v>724</v>
      </c>
      <c r="J15" s="331">
        <v>1</v>
      </c>
      <c r="K15" s="332">
        <v>1</v>
      </c>
    </row>
    <row r="16" spans="2:11" ht="15.75">
      <c r="B16" s="447"/>
      <c r="C16" s="378">
        <v>1</v>
      </c>
      <c r="D16" s="375">
        <v>1</v>
      </c>
      <c r="E16" s="450"/>
      <c r="F16" s="380">
        <v>1</v>
      </c>
      <c r="G16" s="330" t="s">
        <v>54</v>
      </c>
      <c r="H16" s="330">
        <v>400</v>
      </c>
      <c r="I16" s="330">
        <v>711</v>
      </c>
      <c r="J16" s="331">
        <v>1</v>
      </c>
      <c r="K16" s="332">
        <v>1</v>
      </c>
    </row>
    <row r="17" spans="2:11" ht="15.75">
      <c r="B17" s="447"/>
      <c r="C17" s="378">
        <v>1</v>
      </c>
      <c r="D17" s="375">
        <v>1</v>
      </c>
      <c r="E17" s="450"/>
      <c r="F17" s="380">
        <v>1</v>
      </c>
      <c r="G17" s="330" t="s">
        <v>16</v>
      </c>
      <c r="H17" s="330">
        <v>400</v>
      </c>
      <c r="I17" s="330">
        <v>678</v>
      </c>
      <c r="J17" s="331">
        <v>1</v>
      </c>
      <c r="K17" s="332">
        <v>1</v>
      </c>
    </row>
    <row r="18" spans="2:11" ht="15.75">
      <c r="B18" s="447"/>
      <c r="C18" s="378">
        <v>1</v>
      </c>
      <c r="D18" s="375">
        <v>1</v>
      </c>
      <c r="E18" s="450"/>
      <c r="F18" s="380">
        <v>1</v>
      </c>
      <c r="G18" s="330" t="s">
        <v>52</v>
      </c>
      <c r="H18" s="330">
        <v>400</v>
      </c>
      <c r="I18" s="330">
        <v>653</v>
      </c>
      <c r="J18" s="331">
        <v>1</v>
      </c>
      <c r="K18" s="332">
        <v>1</v>
      </c>
    </row>
    <row r="19" spans="2:11" ht="15.75">
      <c r="B19" s="447"/>
      <c r="C19" s="378">
        <v>1</v>
      </c>
      <c r="D19" s="375">
        <v>1</v>
      </c>
      <c r="E19" s="450"/>
      <c r="F19" s="380">
        <v>1</v>
      </c>
      <c r="G19" s="330" t="s">
        <v>50</v>
      </c>
      <c r="H19" s="330">
        <v>400</v>
      </c>
      <c r="I19" s="330">
        <v>615</v>
      </c>
      <c r="J19" s="331">
        <v>1</v>
      </c>
      <c r="K19" s="332">
        <v>1</v>
      </c>
    </row>
    <row r="20" spans="2:11" ht="15.75">
      <c r="B20" s="447"/>
      <c r="C20" s="378">
        <v>1</v>
      </c>
      <c r="D20" s="375">
        <v>1</v>
      </c>
      <c r="E20" s="450"/>
      <c r="F20" s="380">
        <v>1</v>
      </c>
      <c r="G20" s="330" t="s">
        <v>51</v>
      </c>
      <c r="H20" s="330">
        <v>400</v>
      </c>
      <c r="I20" s="330">
        <v>599</v>
      </c>
      <c r="J20" s="331">
        <v>1</v>
      </c>
      <c r="K20" s="332">
        <v>1</v>
      </c>
    </row>
    <row r="21" spans="2:11" ht="15.75">
      <c r="B21" s="447"/>
      <c r="C21" s="378">
        <v>1</v>
      </c>
      <c r="D21" s="375">
        <v>30</v>
      </c>
      <c r="E21" s="450"/>
      <c r="F21" s="380">
        <v>1</v>
      </c>
      <c r="G21" s="330" t="s">
        <v>76</v>
      </c>
      <c r="H21" s="330">
        <v>400</v>
      </c>
      <c r="I21" s="330">
        <v>514</v>
      </c>
      <c r="J21" s="331">
        <v>1</v>
      </c>
      <c r="K21" s="332">
        <v>1</v>
      </c>
    </row>
    <row r="22" spans="2:11" ht="15.75">
      <c r="B22" s="447"/>
      <c r="C22" s="378">
        <v>2</v>
      </c>
      <c r="D22" s="375">
        <v>6</v>
      </c>
      <c r="E22" s="450"/>
      <c r="F22" s="380">
        <v>2</v>
      </c>
      <c r="G22" s="330" t="s">
        <v>13</v>
      </c>
      <c r="H22" s="330">
        <v>700</v>
      </c>
      <c r="I22" s="330">
        <v>1742</v>
      </c>
      <c r="J22" s="331">
        <v>0.9994</v>
      </c>
      <c r="K22" s="332">
        <v>0.9997</v>
      </c>
    </row>
    <row r="23" spans="2:11" ht="15.75">
      <c r="B23" s="447"/>
      <c r="C23" s="378">
        <v>3</v>
      </c>
      <c r="D23" s="375">
        <v>7</v>
      </c>
      <c r="E23" s="450"/>
      <c r="F23" s="380">
        <v>3</v>
      </c>
      <c r="G23" s="330" t="s">
        <v>111</v>
      </c>
      <c r="H23" s="330">
        <v>400</v>
      </c>
      <c r="I23" s="330">
        <v>842</v>
      </c>
      <c r="J23" s="331">
        <v>0.9989</v>
      </c>
      <c r="K23" s="332">
        <v>0.99945</v>
      </c>
    </row>
    <row r="24" spans="2:11" ht="15.75">
      <c r="B24" s="447"/>
      <c r="C24" s="378">
        <v>10</v>
      </c>
      <c r="D24" s="375">
        <v>17</v>
      </c>
      <c r="E24" s="450"/>
      <c r="F24" s="380">
        <v>4</v>
      </c>
      <c r="G24" s="330" t="s">
        <v>81</v>
      </c>
      <c r="H24" s="330">
        <v>400</v>
      </c>
      <c r="I24" s="330">
        <v>810</v>
      </c>
      <c r="J24" s="331">
        <v>0.9988</v>
      </c>
      <c r="K24" s="332">
        <v>0.9994000000000001</v>
      </c>
    </row>
    <row r="25" spans="2:11" ht="15.75">
      <c r="B25" s="447"/>
      <c r="C25" s="378">
        <v>1</v>
      </c>
      <c r="D25" s="375">
        <v>7</v>
      </c>
      <c r="E25" s="450"/>
      <c r="F25" s="380">
        <v>4</v>
      </c>
      <c r="G25" s="330" t="s">
        <v>98</v>
      </c>
      <c r="H25" s="330">
        <v>400</v>
      </c>
      <c r="I25" s="330">
        <v>931</v>
      </c>
      <c r="J25" s="331">
        <v>0.9987</v>
      </c>
      <c r="K25" s="332">
        <v>0.99935</v>
      </c>
    </row>
    <row r="26" spans="2:11" ht="15.75">
      <c r="B26" s="447"/>
      <c r="C26" s="378">
        <v>1</v>
      </c>
      <c r="D26" s="375">
        <v>3</v>
      </c>
      <c r="E26" s="450"/>
      <c r="F26" s="380">
        <v>4</v>
      </c>
      <c r="G26" s="330" t="s">
        <v>110</v>
      </c>
      <c r="H26" s="330">
        <v>400</v>
      </c>
      <c r="I26" s="330">
        <v>855</v>
      </c>
      <c r="J26" s="331">
        <v>0.9987</v>
      </c>
      <c r="K26" s="332">
        <v>0.99935</v>
      </c>
    </row>
    <row r="27" spans="2:11" ht="15.75">
      <c r="B27" s="447"/>
      <c r="C27" s="378">
        <v>4</v>
      </c>
      <c r="D27" s="375">
        <v>1</v>
      </c>
      <c r="E27" s="450"/>
      <c r="F27" s="380">
        <v>5</v>
      </c>
      <c r="G27" s="379" t="s">
        <v>162</v>
      </c>
      <c r="H27" s="330">
        <v>400</v>
      </c>
      <c r="I27" s="330">
        <v>593</v>
      </c>
      <c r="J27" s="331">
        <v>1</v>
      </c>
      <c r="K27" s="332">
        <v>0.9993212669683258</v>
      </c>
    </row>
    <row r="28" spans="2:11" ht="15.75">
      <c r="B28" s="447"/>
      <c r="C28" s="378">
        <v>1</v>
      </c>
      <c r="D28" s="375">
        <v>1</v>
      </c>
      <c r="E28" s="450"/>
      <c r="F28" s="380">
        <v>6</v>
      </c>
      <c r="G28" s="330" t="s">
        <v>24</v>
      </c>
      <c r="H28" s="330">
        <v>400</v>
      </c>
      <c r="I28" s="330">
        <v>1062</v>
      </c>
      <c r="J28" s="331">
        <v>0.9991</v>
      </c>
      <c r="K28" s="332">
        <v>0.9991613989637306</v>
      </c>
    </row>
    <row r="29" spans="2:11" ht="15.75">
      <c r="B29" s="447"/>
      <c r="C29" s="378">
        <v>1</v>
      </c>
      <c r="D29" s="375">
        <v>8</v>
      </c>
      <c r="E29" s="450"/>
      <c r="F29" s="380">
        <v>6</v>
      </c>
      <c r="G29" s="330" t="s">
        <v>3</v>
      </c>
      <c r="H29" s="330">
        <v>400</v>
      </c>
      <c r="I29" s="330">
        <v>687</v>
      </c>
      <c r="J29" s="331">
        <v>0.9983</v>
      </c>
      <c r="K29" s="332">
        <v>0.99915</v>
      </c>
    </row>
    <row r="30" spans="2:11" ht="15.75">
      <c r="B30" s="447"/>
      <c r="C30" s="378">
        <v>17</v>
      </c>
      <c r="D30" s="375">
        <v>10</v>
      </c>
      <c r="E30" s="450"/>
      <c r="F30" s="380">
        <v>7</v>
      </c>
      <c r="G30" s="330" t="s">
        <v>17</v>
      </c>
      <c r="H30" s="330">
        <v>400</v>
      </c>
      <c r="I30" s="330">
        <v>452</v>
      </c>
      <c r="J30" s="331">
        <v>0.9982</v>
      </c>
      <c r="K30" s="332">
        <v>0.9991</v>
      </c>
    </row>
    <row r="31" spans="2:11" ht="15.75">
      <c r="B31" s="447"/>
      <c r="C31" s="378">
        <v>1</v>
      </c>
      <c r="D31" s="375">
        <v>1</v>
      </c>
      <c r="E31" s="450"/>
      <c r="F31" s="380">
        <v>7</v>
      </c>
      <c r="G31" s="330" t="s">
        <v>48</v>
      </c>
      <c r="H31" s="330">
        <v>400</v>
      </c>
      <c r="I31" s="330">
        <v>490</v>
      </c>
      <c r="J31" s="331">
        <v>0.9981</v>
      </c>
      <c r="K31" s="332">
        <v>0.99905</v>
      </c>
    </row>
    <row r="32" spans="2:11" ht="15.75">
      <c r="B32" s="447"/>
      <c r="C32" s="378">
        <v>11</v>
      </c>
      <c r="D32" s="375">
        <v>11</v>
      </c>
      <c r="E32" s="450"/>
      <c r="F32" s="380">
        <v>8</v>
      </c>
      <c r="G32" s="330" t="s">
        <v>33</v>
      </c>
      <c r="H32" s="330">
        <v>400</v>
      </c>
      <c r="I32" s="330">
        <v>764</v>
      </c>
      <c r="J32" s="331">
        <v>0.9985</v>
      </c>
      <c r="K32" s="332">
        <v>0.998671965317919</v>
      </c>
    </row>
    <row r="33" spans="2:11" ht="15.75">
      <c r="B33" s="447"/>
      <c r="C33" s="378">
        <v>35</v>
      </c>
      <c r="D33" s="375">
        <v>13</v>
      </c>
      <c r="E33" s="450"/>
      <c r="F33" s="380">
        <v>9</v>
      </c>
      <c r="G33" s="330" t="s">
        <v>49</v>
      </c>
      <c r="H33" s="330">
        <v>400</v>
      </c>
      <c r="I33" s="330">
        <v>474</v>
      </c>
      <c r="J33" s="331">
        <v>0.9958</v>
      </c>
      <c r="K33" s="332">
        <v>0.9979</v>
      </c>
    </row>
    <row r="34" spans="2:11" ht="15.75">
      <c r="B34" s="447"/>
      <c r="C34" s="378">
        <v>5</v>
      </c>
      <c r="D34" s="375">
        <v>4</v>
      </c>
      <c r="E34" s="450"/>
      <c r="F34" s="380">
        <v>10</v>
      </c>
      <c r="G34" s="330" t="s">
        <v>105</v>
      </c>
      <c r="H34" s="330">
        <v>400</v>
      </c>
      <c r="I34" s="330">
        <v>446</v>
      </c>
      <c r="J34" s="331">
        <v>0.9951</v>
      </c>
      <c r="K34" s="332">
        <v>0.9975499999999999</v>
      </c>
    </row>
    <row r="35" spans="2:11" ht="15.75">
      <c r="B35" s="447"/>
      <c r="C35" s="378">
        <v>16</v>
      </c>
      <c r="D35" s="375">
        <v>12</v>
      </c>
      <c r="E35" s="450"/>
      <c r="F35" s="380">
        <v>11</v>
      </c>
      <c r="G35" s="330" t="s">
        <v>6</v>
      </c>
      <c r="H35" s="330">
        <v>700</v>
      </c>
      <c r="I35" s="330">
        <v>2641</v>
      </c>
      <c r="J35" s="331">
        <v>0.9953</v>
      </c>
      <c r="K35" s="332">
        <v>0.9975110467809171</v>
      </c>
    </row>
    <row r="36" spans="2:11" ht="15.75">
      <c r="B36" s="447"/>
      <c r="C36" s="378">
        <v>12</v>
      </c>
      <c r="D36" s="375">
        <v>1</v>
      </c>
      <c r="E36" s="450"/>
      <c r="F36" s="380">
        <v>12</v>
      </c>
      <c r="G36" s="330" t="s">
        <v>47</v>
      </c>
      <c r="H36" s="330">
        <v>400</v>
      </c>
      <c r="I36" s="330">
        <v>617</v>
      </c>
      <c r="J36" s="331">
        <v>0.9953</v>
      </c>
      <c r="K36" s="332">
        <v>0.9970475903614457</v>
      </c>
    </row>
    <row r="37" spans="2:11" ht="15.75">
      <c r="B37" s="447"/>
      <c r="C37" s="378">
        <v>7</v>
      </c>
      <c r="D37" s="375">
        <v>60</v>
      </c>
      <c r="E37" s="450"/>
      <c r="F37" s="380">
        <v>13</v>
      </c>
      <c r="G37" s="330" t="s">
        <v>14</v>
      </c>
      <c r="H37" s="330">
        <v>700</v>
      </c>
      <c r="I37" s="330">
        <v>1653</v>
      </c>
      <c r="J37" s="331">
        <v>0.9918</v>
      </c>
      <c r="K37" s="332">
        <v>0.9959</v>
      </c>
    </row>
    <row r="38" spans="2:11" ht="15.75">
      <c r="B38" s="447"/>
      <c r="C38" s="378">
        <v>21</v>
      </c>
      <c r="D38" s="375">
        <v>16</v>
      </c>
      <c r="E38" s="450"/>
      <c r="F38" s="380">
        <v>14</v>
      </c>
      <c r="G38" s="330" t="s">
        <v>100</v>
      </c>
      <c r="H38" s="330">
        <v>400</v>
      </c>
      <c r="I38" s="330">
        <v>770</v>
      </c>
      <c r="J38" s="331">
        <v>0.9914</v>
      </c>
      <c r="K38" s="332">
        <v>0.9957</v>
      </c>
    </row>
    <row r="39" spans="2:11" ht="15.75">
      <c r="B39" s="447"/>
      <c r="C39" s="378">
        <v>3</v>
      </c>
      <c r="D39" s="375">
        <v>19</v>
      </c>
      <c r="E39" s="450"/>
      <c r="F39" s="380">
        <v>15</v>
      </c>
      <c r="G39" s="330" t="s">
        <v>12</v>
      </c>
      <c r="H39" s="330">
        <v>400</v>
      </c>
      <c r="I39" s="330">
        <v>1571</v>
      </c>
      <c r="J39" s="331">
        <v>0.9947</v>
      </c>
      <c r="K39" s="332">
        <v>0.9956041222114451</v>
      </c>
    </row>
    <row r="40" spans="2:11" ht="15.75">
      <c r="B40" s="447"/>
      <c r="C40" s="378">
        <v>6</v>
      </c>
      <c r="D40" s="375">
        <v>9</v>
      </c>
      <c r="E40" s="450"/>
      <c r="F40" s="380">
        <v>16</v>
      </c>
      <c r="G40" s="379" t="s">
        <v>163</v>
      </c>
      <c r="H40" s="330">
        <v>700</v>
      </c>
      <c r="I40" s="330">
        <v>1223</v>
      </c>
      <c r="J40" s="331">
        <v>0.9917</v>
      </c>
      <c r="K40" s="332">
        <v>0.9947721556886228</v>
      </c>
    </row>
    <row r="41" spans="2:11" ht="15.75">
      <c r="B41" s="447"/>
      <c r="C41" s="378">
        <v>18</v>
      </c>
      <c r="D41" s="375">
        <v>23</v>
      </c>
      <c r="E41" s="450"/>
      <c r="F41" s="380">
        <v>17</v>
      </c>
      <c r="G41" s="330" t="s">
        <v>18</v>
      </c>
      <c r="H41" s="330">
        <v>700</v>
      </c>
      <c r="I41" s="330">
        <v>1245</v>
      </c>
      <c r="J41" s="331">
        <v>0.9894</v>
      </c>
      <c r="K41" s="332">
        <v>0.9946999999999999</v>
      </c>
    </row>
    <row r="42" spans="2:11" ht="15.75">
      <c r="B42" s="447"/>
      <c r="C42" s="378">
        <v>28</v>
      </c>
      <c r="D42" s="375">
        <v>24</v>
      </c>
      <c r="E42" s="450"/>
      <c r="F42" s="380">
        <v>18</v>
      </c>
      <c r="G42" s="330" t="s">
        <v>7</v>
      </c>
      <c r="H42" s="330">
        <v>400</v>
      </c>
      <c r="I42" s="330">
        <v>619</v>
      </c>
      <c r="J42" s="331">
        <v>0.9885</v>
      </c>
      <c r="K42" s="332">
        <v>0.9942500000000001</v>
      </c>
    </row>
    <row r="43" spans="2:11" ht="15.75">
      <c r="B43" s="447"/>
      <c r="C43" s="378">
        <v>50</v>
      </c>
      <c r="D43" s="375">
        <v>31</v>
      </c>
      <c r="E43" s="450"/>
      <c r="F43" s="380">
        <v>19</v>
      </c>
      <c r="G43" s="330" t="s">
        <v>28</v>
      </c>
      <c r="H43" s="330">
        <v>400</v>
      </c>
      <c r="I43" s="330">
        <v>865</v>
      </c>
      <c r="J43" s="331">
        <v>0.9867</v>
      </c>
      <c r="K43" s="332">
        <v>0.99335</v>
      </c>
    </row>
    <row r="44" spans="2:11" ht="15.75">
      <c r="B44" s="447"/>
      <c r="C44" s="378">
        <v>15</v>
      </c>
      <c r="D44" s="375">
        <v>15</v>
      </c>
      <c r="E44" s="450"/>
      <c r="F44" s="380">
        <v>20</v>
      </c>
      <c r="G44" s="330" t="s">
        <v>39</v>
      </c>
      <c r="H44" s="330">
        <v>700</v>
      </c>
      <c r="I44" s="330">
        <v>1688</v>
      </c>
      <c r="J44" s="331">
        <v>0.9874</v>
      </c>
      <c r="K44" s="332">
        <v>0.9932677233429394</v>
      </c>
    </row>
    <row r="45" spans="2:11" ht="15.75">
      <c r="B45" s="447"/>
      <c r="C45" s="378">
        <v>32</v>
      </c>
      <c r="D45" s="375">
        <v>22</v>
      </c>
      <c r="E45" s="450"/>
      <c r="F45" s="380">
        <v>21</v>
      </c>
      <c r="G45" s="330" t="s">
        <v>29</v>
      </c>
      <c r="H45" s="330">
        <v>700</v>
      </c>
      <c r="I45" s="330">
        <v>964</v>
      </c>
      <c r="J45" s="331">
        <v>0.9867</v>
      </c>
      <c r="K45" s="332">
        <v>0.992045652173913</v>
      </c>
    </row>
    <row r="46" spans="2:11" ht="15.75">
      <c r="B46" s="447"/>
      <c r="C46" s="378">
        <v>8</v>
      </c>
      <c r="D46" s="375">
        <v>37</v>
      </c>
      <c r="E46" s="450"/>
      <c r="F46" s="380">
        <v>22</v>
      </c>
      <c r="G46" s="330" t="s">
        <v>99</v>
      </c>
      <c r="H46" s="330">
        <v>400</v>
      </c>
      <c r="I46" s="330">
        <v>391</v>
      </c>
      <c r="J46" s="331">
        <v>0.9947</v>
      </c>
      <c r="K46" s="332">
        <v>0.9910956140350877</v>
      </c>
    </row>
    <row r="47" spans="2:11" ht="15.75">
      <c r="B47" s="447"/>
      <c r="C47" s="378">
        <v>27</v>
      </c>
      <c r="D47" s="375">
        <v>27</v>
      </c>
      <c r="E47" s="450"/>
      <c r="F47" s="380">
        <v>23</v>
      </c>
      <c r="G47" s="379" t="s">
        <v>136</v>
      </c>
      <c r="H47" s="330">
        <v>1500</v>
      </c>
      <c r="I47" s="330">
        <v>3743</v>
      </c>
      <c r="J47" s="331">
        <v>0.9786</v>
      </c>
      <c r="K47" s="332">
        <v>0.9887748358862145</v>
      </c>
    </row>
    <row r="48" spans="2:11" ht="15.75">
      <c r="B48" s="447"/>
      <c r="C48" s="378">
        <v>13</v>
      </c>
      <c r="D48" s="375">
        <v>14</v>
      </c>
      <c r="E48" s="450"/>
      <c r="F48" s="380">
        <v>24</v>
      </c>
      <c r="G48" s="330" t="s">
        <v>101</v>
      </c>
      <c r="H48" s="330">
        <v>400</v>
      </c>
      <c r="I48" s="330">
        <v>687</v>
      </c>
      <c r="J48" s="331">
        <v>0.9786</v>
      </c>
      <c r="K48" s="332">
        <v>0.9887350282485876</v>
      </c>
    </row>
    <row r="49" spans="2:11" ht="15.75">
      <c r="B49" s="447"/>
      <c r="C49" s="378">
        <v>33</v>
      </c>
      <c r="D49" s="375">
        <v>20</v>
      </c>
      <c r="E49" s="450"/>
      <c r="F49" s="380">
        <v>25</v>
      </c>
      <c r="G49" s="330" t="s">
        <v>106</v>
      </c>
      <c r="H49" s="330">
        <v>400</v>
      </c>
      <c r="I49" s="330">
        <v>721</v>
      </c>
      <c r="J49" s="331">
        <v>0.9757</v>
      </c>
      <c r="K49" s="332">
        <v>0.9865868421052632</v>
      </c>
    </row>
    <row r="50" spans="2:11" ht="15.75">
      <c r="B50" s="447"/>
      <c r="C50" s="378">
        <v>29</v>
      </c>
      <c r="D50" s="375">
        <v>28</v>
      </c>
      <c r="E50" s="450"/>
      <c r="F50" s="380">
        <v>26</v>
      </c>
      <c r="G50" s="330" t="s">
        <v>9</v>
      </c>
      <c r="H50" s="330">
        <v>700</v>
      </c>
      <c r="I50" s="330">
        <v>1363</v>
      </c>
      <c r="J50" s="331">
        <v>0.9682</v>
      </c>
      <c r="K50" s="332">
        <v>0.9841</v>
      </c>
    </row>
    <row r="51" spans="2:11" ht="15.75">
      <c r="B51" s="447"/>
      <c r="C51" s="378">
        <v>24</v>
      </c>
      <c r="D51" s="375">
        <v>29</v>
      </c>
      <c r="E51" s="450"/>
      <c r="F51" s="380">
        <v>27</v>
      </c>
      <c r="G51" s="330" t="s">
        <v>102</v>
      </c>
      <c r="H51" s="330">
        <v>400</v>
      </c>
      <c r="I51" s="330">
        <v>585</v>
      </c>
      <c r="J51" s="331">
        <v>0.967</v>
      </c>
      <c r="K51" s="332">
        <v>0.9835</v>
      </c>
    </row>
    <row r="52" spans="2:11" ht="15.75">
      <c r="B52" s="447"/>
      <c r="C52" s="378">
        <v>23</v>
      </c>
      <c r="D52" s="375">
        <v>35</v>
      </c>
      <c r="E52" s="450"/>
      <c r="F52" s="380">
        <v>28</v>
      </c>
      <c r="G52" s="330" t="s">
        <v>42</v>
      </c>
      <c r="H52" s="330">
        <v>400</v>
      </c>
      <c r="I52" s="330">
        <v>407</v>
      </c>
      <c r="J52" s="331">
        <v>0.9665</v>
      </c>
      <c r="K52" s="332">
        <v>0.98325</v>
      </c>
    </row>
    <row r="53" spans="2:11" ht="15.75">
      <c r="B53" s="447"/>
      <c r="C53" s="378">
        <v>25</v>
      </c>
      <c r="D53" s="375">
        <v>25</v>
      </c>
      <c r="E53" s="450"/>
      <c r="F53" s="380">
        <v>29</v>
      </c>
      <c r="G53" s="330" t="s">
        <v>38</v>
      </c>
      <c r="H53" s="330">
        <v>400</v>
      </c>
      <c r="I53" s="330">
        <v>1138</v>
      </c>
      <c r="J53" s="331">
        <v>0.9726</v>
      </c>
      <c r="K53" s="332">
        <v>0.9823900473933649</v>
      </c>
    </row>
    <row r="54" spans="2:11" ht="15.75">
      <c r="B54" s="447"/>
      <c r="C54" s="378">
        <v>57</v>
      </c>
      <c r="D54" s="375">
        <v>44</v>
      </c>
      <c r="E54" s="450"/>
      <c r="F54" s="380">
        <v>30</v>
      </c>
      <c r="G54" s="330" t="s">
        <v>83</v>
      </c>
      <c r="H54" s="330">
        <v>400</v>
      </c>
      <c r="I54" s="330">
        <v>1105</v>
      </c>
      <c r="J54" s="331">
        <v>0.96</v>
      </c>
      <c r="K54" s="332">
        <v>0.98</v>
      </c>
    </row>
    <row r="55" spans="2:11" ht="15.75">
      <c r="B55" s="447"/>
      <c r="C55" s="378">
        <v>38</v>
      </c>
      <c r="D55" s="375">
        <v>21</v>
      </c>
      <c r="E55" s="450"/>
      <c r="F55" s="380">
        <v>30</v>
      </c>
      <c r="G55" s="330" t="s">
        <v>107</v>
      </c>
      <c r="H55" s="330">
        <v>400</v>
      </c>
      <c r="I55" s="330">
        <v>676</v>
      </c>
      <c r="J55" s="331">
        <v>0.9595</v>
      </c>
      <c r="K55" s="332">
        <v>0.9775277777777778</v>
      </c>
    </row>
    <row r="56" spans="2:11" ht="15.75">
      <c r="B56" s="447"/>
      <c r="C56" s="378">
        <v>30</v>
      </c>
      <c r="D56" s="375">
        <v>18</v>
      </c>
      <c r="E56" s="450"/>
      <c r="F56" s="380">
        <v>31</v>
      </c>
      <c r="G56" s="330" t="s">
        <v>53</v>
      </c>
      <c r="H56" s="330">
        <v>700</v>
      </c>
      <c r="I56" s="330">
        <v>1104</v>
      </c>
      <c r="J56" s="331">
        <v>0.9576</v>
      </c>
      <c r="K56" s="332">
        <v>0.9774842105263157</v>
      </c>
    </row>
    <row r="57" spans="2:11" ht="15.75">
      <c r="B57" s="447"/>
      <c r="C57" s="378">
        <v>34</v>
      </c>
      <c r="D57" s="375">
        <v>26</v>
      </c>
      <c r="E57" s="450"/>
      <c r="F57" s="380">
        <v>32</v>
      </c>
      <c r="G57" s="330" t="s">
        <v>22</v>
      </c>
      <c r="H57" s="330">
        <v>400</v>
      </c>
      <c r="I57" s="330">
        <v>442</v>
      </c>
      <c r="J57" s="331">
        <v>0.9516</v>
      </c>
      <c r="K57" s="332">
        <v>0.9758</v>
      </c>
    </row>
    <row r="58" spans="2:11" ht="15.75">
      <c r="B58" s="447"/>
      <c r="C58" s="378">
        <v>48</v>
      </c>
      <c r="D58" s="375">
        <v>40</v>
      </c>
      <c r="E58" s="450"/>
      <c r="F58" s="380">
        <v>33</v>
      </c>
      <c r="G58" s="330" t="s">
        <v>41</v>
      </c>
      <c r="H58" s="330">
        <v>700</v>
      </c>
      <c r="I58" s="330">
        <v>1474</v>
      </c>
      <c r="J58" s="331">
        <v>0.9492</v>
      </c>
      <c r="K58" s="332">
        <v>0.9709811821471652</v>
      </c>
    </row>
    <row r="59" spans="2:11" ht="15.75">
      <c r="B59" s="447"/>
      <c r="C59" s="378">
        <v>56</v>
      </c>
      <c r="D59" s="375">
        <v>52</v>
      </c>
      <c r="E59" s="450"/>
      <c r="F59" s="380">
        <v>34</v>
      </c>
      <c r="G59" s="330" t="s">
        <v>15</v>
      </c>
      <c r="H59" s="330">
        <v>700</v>
      </c>
      <c r="I59" s="330">
        <v>3463</v>
      </c>
      <c r="J59" s="331">
        <v>0.9371</v>
      </c>
      <c r="K59" s="332">
        <v>0.9680522812111158</v>
      </c>
    </row>
    <row r="60" spans="2:11" ht="15.75">
      <c r="B60" s="447"/>
      <c r="C60" s="378">
        <v>41</v>
      </c>
      <c r="D60" s="375">
        <v>39</v>
      </c>
      <c r="E60" s="450"/>
      <c r="F60" s="380">
        <v>35</v>
      </c>
      <c r="G60" s="330" t="s">
        <v>45</v>
      </c>
      <c r="H60" s="330">
        <v>400</v>
      </c>
      <c r="I60" s="330">
        <v>745</v>
      </c>
      <c r="J60" s="331">
        <v>0.9437</v>
      </c>
      <c r="K60" s="332">
        <v>0.9669076606260296</v>
      </c>
    </row>
    <row r="61" spans="2:11" ht="15.75">
      <c r="B61" s="447"/>
      <c r="C61" s="378">
        <v>55</v>
      </c>
      <c r="D61" s="375">
        <v>48</v>
      </c>
      <c r="E61" s="450"/>
      <c r="F61" s="380">
        <v>36</v>
      </c>
      <c r="G61" s="330" t="s">
        <v>11</v>
      </c>
      <c r="H61" s="330">
        <v>1500</v>
      </c>
      <c r="I61" s="330">
        <v>2977</v>
      </c>
      <c r="J61" s="331">
        <v>0.927</v>
      </c>
      <c r="K61" s="332">
        <v>0.9631422182468694</v>
      </c>
    </row>
    <row r="62" spans="2:11" ht="15.75">
      <c r="B62" s="447"/>
      <c r="C62" s="378">
        <v>51</v>
      </c>
      <c r="D62" s="375">
        <v>47</v>
      </c>
      <c r="E62" s="450"/>
      <c r="F62" s="380">
        <v>37</v>
      </c>
      <c r="G62" s="330" t="s">
        <v>30</v>
      </c>
      <c r="H62" s="330">
        <v>1500</v>
      </c>
      <c r="I62" s="330">
        <v>4020</v>
      </c>
      <c r="J62" s="331">
        <v>0.9309</v>
      </c>
      <c r="K62" s="332">
        <v>0.9618310316139767</v>
      </c>
    </row>
    <row r="63" spans="2:11" ht="15.75">
      <c r="B63" s="447"/>
      <c r="C63" s="378">
        <v>36</v>
      </c>
      <c r="D63" s="375">
        <v>1</v>
      </c>
      <c r="E63" s="450"/>
      <c r="F63" s="380">
        <v>38</v>
      </c>
      <c r="G63" s="330" t="s">
        <v>37</v>
      </c>
      <c r="H63" s="330">
        <v>700</v>
      </c>
      <c r="I63" s="330">
        <v>886</v>
      </c>
      <c r="J63" s="331">
        <v>0.9587</v>
      </c>
      <c r="K63" s="332">
        <v>0.9587876098418278</v>
      </c>
    </row>
    <row r="64" spans="2:11" ht="15.75">
      <c r="B64" s="447"/>
      <c r="C64" s="378">
        <v>47</v>
      </c>
      <c r="D64" s="375">
        <v>43</v>
      </c>
      <c r="E64" s="450"/>
      <c r="F64" s="380">
        <v>39</v>
      </c>
      <c r="G64" s="379" t="s">
        <v>167</v>
      </c>
      <c r="H64" s="330">
        <v>700</v>
      </c>
      <c r="I64" s="330">
        <v>1944</v>
      </c>
      <c r="J64" s="331">
        <v>0.9174</v>
      </c>
      <c r="K64" s="332">
        <v>0.9553057441253263</v>
      </c>
    </row>
    <row r="65" spans="2:11" ht="15.75">
      <c r="B65" s="447"/>
      <c r="C65" s="378">
        <v>54</v>
      </c>
      <c r="D65" s="375">
        <v>46</v>
      </c>
      <c r="E65" s="450"/>
      <c r="F65" s="380">
        <v>40</v>
      </c>
      <c r="G65" s="330" t="s">
        <v>10</v>
      </c>
      <c r="H65" s="330">
        <v>400</v>
      </c>
      <c r="I65" s="330">
        <v>975</v>
      </c>
      <c r="J65" s="331">
        <v>0.9166</v>
      </c>
      <c r="K65" s="332">
        <v>0.9545447844228094</v>
      </c>
    </row>
    <row r="66" spans="2:11" ht="15.75">
      <c r="B66" s="447"/>
      <c r="C66" s="378">
        <v>43</v>
      </c>
      <c r="D66" s="375">
        <v>32</v>
      </c>
      <c r="E66" s="450"/>
      <c r="F66" s="380">
        <v>41</v>
      </c>
      <c r="G66" s="330" t="s">
        <v>4</v>
      </c>
      <c r="H66" s="330">
        <v>400</v>
      </c>
      <c r="I66" s="330">
        <v>1487</v>
      </c>
      <c r="J66" s="331">
        <v>0.917</v>
      </c>
      <c r="K66" s="332">
        <v>0.9529542253521127</v>
      </c>
    </row>
    <row r="67" spans="2:11" ht="15.75">
      <c r="B67" s="447"/>
      <c r="C67" s="378">
        <v>44</v>
      </c>
      <c r="D67" s="375">
        <v>45</v>
      </c>
      <c r="E67" s="450"/>
      <c r="F67" s="380">
        <v>42</v>
      </c>
      <c r="G67" s="330" t="s">
        <v>27</v>
      </c>
      <c r="H67" s="330">
        <v>400</v>
      </c>
      <c r="I67" s="330">
        <v>492</v>
      </c>
      <c r="J67" s="331">
        <v>0.9078</v>
      </c>
      <c r="K67" s="332">
        <v>0.9521035928143713</v>
      </c>
    </row>
    <row r="68" spans="2:11" ht="15.75">
      <c r="B68" s="447"/>
      <c r="C68" s="378">
        <v>67</v>
      </c>
      <c r="D68" s="375">
        <v>63</v>
      </c>
      <c r="E68" s="450"/>
      <c r="F68" s="380">
        <v>43</v>
      </c>
      <c r="G68" s="330" t="s">
        <v>144</v>
      </c>
      <c r="H68" s="330">
        <v>400</v>
      </c>
      <c r="I68" s="330">
        <v>333</v>
      </c>
      <c r="J68" s="331">
        <v>0.9683</v>
      </c>
      <c r="K68" s="332">
        <v>0.95065</v>
      </c>
    </row>
    <row r="69" spans="2:11" ht="15.75">
      <c r="B69" s="447"/>
      <c r="C69" s="378">
        <v>73</v>
      </c>
      <c r="D69" s="375">
        <v>67</v>
      </c>
      <c r="E69" s="450"/>
      <c r="F69" s="380">
        <v>44</v>
      </c>
      <c r="G69" s="330" t="s">
        <v>86</v>
      </c>
      <c r="H69" s="330">
        <v>1800</v>
      </c>
      <c r="I69" s="330">
        <v>1887</v>
      </c>
      <c r="J69" s="331">
        <v>0.9052</v>
      </c>
      <c r="K69" s="332">
        <v>0.9495962453066333</v>
      </c>
    </row>
    <row r="70" spans="2:11" ht="15.75">
      <c r="B70" s="447"/>
      <c r="C70" s="378">
        <v>31</v>
      </c>
      <c r="D70" s="375">
        <v>31</v>
      </c>
      <c r="E70" s="450"/>
      <c r="F70" s="380">
        <v>45</v>
      </c>
      <c r="G70" s="379" t="s">
        <v>165</v>
      </c>
      <c r="H70" s="330">
        <v>400</v>
      </c>
      <c r="I70" s="330">
        <v>311</v>
      </c>
      <c r="J70" s="331">
        <v>0.9895</v>
      </c>
      <c r="K70" s="332">
        <v>0.9490500000000001</v>
      </c>
    </row>
    <row r="71" spans="2:11" ht="15.75">
      <c r="B71" s="447"/>
      <c r="C71" s="378">
        <v>26</v>
      </c>
      <c r="D71" s="375">
        <v>34</v>
      </c>
      <c r="E71" s="450"/>
      <c r="F71" s="380">
        <v>46</v>
      </c>
      <c r="G71" s="330" t="s">
        <v>80</v>
      </c>
      <c r="H71" s="330">
        <v>700</v>
      </c>
      <c r="I71" s="330">
        <v>2351</v>
      </c>
      <c r="J71" s="331">
        <v>0.9172</v>
      </c>
      <c r="K71" s="332">
        <v>0.9483420515896821</v>
      </c>
    </row>
    <row r="72" spans="2:11" ht="15.75">
      <c r="B72" s="447"/>
      <c r="C72" s="378">
        <v>39</v>
      </c>
      <c r="D72" s="375">
        <v>50</v>
      </c>
      <c r="E72" s="450"/>
      <c r="F72" s="380">
        <v>47</v>
      </c>
      <c r="G72" s="330" t="s">
        <v>8</v>
      </c>
      <c r="H72" s="330">
        <v>700</v>
      </c>
      <c r="I72" s="330">
        <v>1371</v>
      </c>
      <c r="J72" s="331">
        <v>0.8948</v>
      </c>
      <c r="K72" s="332">
        <v>0.9459590778097983</v>
      </c>
    </row>
    <row r="73" spans="2:11" ht="15.75">
      <c r="B73" s="447"/>
      <c r="C73" s="378">
        <v>45</v>
      </c>
      <c r="D73" s="375">
        <v>36</v>
      </c>
      <c r="E73" s="450"/>
      <c r="F73" s="380">
        <v>48</v>
      </c>
      <c r="G73" s="330" t="s">
        <v>113</v>
      </c>
      <c r="H73" s="330">
        <v>700</v>
      </c>
      <c r="I73" s="330">
        <v>2214</v>
      </c>
      <c r="J73" s="331">
        <v>0.896</v>
      </c>
      <c r="K73" s="332">
        <v>0.9453878097789685</v>
      </c>
    </row>
    <row r="74" spans="2:11" ht="15.75">
      <c r="B74" s="447"/>
      <c r="C74" s="378">
        <v>65</v>
      </c>
      <c r="D74" s="375">
        <v>42</v>
      </c>
      <c r="E74" s="450"/>
      <c r="F74" s="380">
        <v>49</v>
      </c>
      <c r="G74" s="330" t="s">
        <v>104</v>
      </c>
      <c r="H74" s="330">
        <v>400</v>
      </c>
      <c r="I74" s="330">
        <v>400</v>
      </c>
      <c r="J74" s="331">
        <v>0.8884</v>
      </c>
      <c r="K74" s="332">
        <v>0.9441999999999999</v>
      </c>
    </row>
    <row r="75" spans="2:11" ht="15.75">
      <c r="B75" s="447"/>
      <c r="C75" s="378">
        <v>37</v>
      </c>
      <c r="D75" s="375">
        <v>38</v>
      </c>
      <c r="E75" s="450"/>
      <c r="F75" s="380">
        <v>50</v>
      </c>
      <c r="G75" s="330" t="s">
        <v>44</v>
      </c>
      <c r="H75" s="330">
        <v>400</v>
      </c>
      <c r="I75" s="330">
        <v>1155</v>
      </c>
      <c r="J75" s="331">
        <v>0.9023</v>
      </c>
      <c r="K75" s="332">
        <v>0.9426494096812279</v>
      </c>
    </row>
    <row r="76" spans="2:11" ht="15.75">
      <c r="B76" s="447"/>
      <c r="C76" s="378">
        <v>20</v>
      </c>
      <c r="D76" s="375">
        <v>33</v>
      </c>
      <c r="E76" s="450"/>
      <c r="F76" s="380">
        <v>51</v>
      </c>
      <c r="G76" s="330" t="s">
        <v>46</v>
      </c>
      <c r="H76" s="330">
        <v>400</v>
      </c>
      <c r="I76" s="330">
        <v>588</v>
      </c>
      <c r="J76" s="331">
        <v>0.9017</v>
      </c>
      <c r="K76" s="332">
        <v>0.9409381057268722</v>
      </c>
    </row>
    <row r="77" spans="2:11" ht="15.75">
      <c r="B77" s="447"/>
      <c r="C77" s="378">
        <v>46</v>
      </c>
      <c r="D77" s="375">
        <v>41</v>
      </c>
      <c r="E77" s="450"/>
      <c r="F77" s="380">
        <v>52</v>
      </c>
      <c r="G77" s="330" t="s">
        <v>112</v>
      </c>
      <c r="H77" s="330">
        <v>700</v>
      </c>
      <c r="I77" s="330">
        <v>1198</v>
      </c>
      <c r="J77" s="331">
        <v>0.9117</v>
      </c>
      <c r="K77" s="332">
        <v>0.9406692771084337</v>
      </c>
    </row>
    <row r="78" spans="2:11" ht="15.75">
      <c r="B78" s="447"/>
      <c r="C78" s="378">
        <v>52</v>
      </c>
      <c r="D78" s="375">
        <v>55</v>
      </c>
      <c r="E78" s="450"/>
      <c r="F78" s="380">
        <v>53</v>
      </c>
      <c r="G78" s="330" t="s">
        <v>23</v>
      </c>
      <c r="H78" s="330">
        <v>700</v>
      </c>
      <c r="I78" s="330">
        <v>1472</v>
      </c>
      <c r="J78" s="331">
        <v>0.8825</v>
      </c>
      <c r="K78" s="332">
        <v>0.9357213870029097</v>
      </c>
    </row>
    <row r="79" spans="2:11" ht="14.25" customHeight="1">
      <c r="B79" s="447"/>
      <c r="C79" s="378">
        <v>69</v>
      </c>
      <c r="D79" s="375">
        <v>56</v>
      </c>
      <c r="E79" s="450"/>
      <c r="F79" s="380">
        <v>54</v>
      </c>
      <c r="G79" s="330" t="s">
        <v>79</v>
      </c>
      <c r="H79" s="330">
        <v>700</v>
      </c>
      <c r="I79" s="330">
        <v>1093</v>
      </c>
      <c r="J79" s="331">
        <v>0.8755</v>
      </c>
      <c r="K79" s="332">
        <v>0.9273908839779006</v>
      </c>
    </row>
    <row r="80" spans="2:11" ht="15.75">
      <c r="B80" s="447"/>
      <c r="C80" s="378">
        <v>49</v>
      </c>
      <c r="D80" s="375">
        <v>49</v>
      </c>
      <c r="E80" s="450"/>
      <c r="F80" s="380">
        <v>55</v>
      </c>
      <c r="G80" s="330" t="s">
        <v>34</v>
      </c>
      <c r="H80" s="330">
        <v>700</v>
      </c>
      <c r="I80" s="330">
        <v>2834</v>
      </c>
      <c r="J80" s="331">
        <v>0.8595</v>
      </c>
      <c r="K80" s="332">
        <v>0.9258416442048518</v>
      </c>
    </row>
    <row r="81" spans="2:11" ht="15.75" customHeight="1">
      <c r="B81" s="447"/>
      <c r="C81" s="378">
        <v>58</v>
      </c>
      <c r="D81" s="375">
        <v>54</v>
      </c>
      <c r="E81" s="450"/>
      <c r="F81" s="380">
        <v>56</v>
      </c>
      <c r="G81" s="379" t="s">
        <v>164</v>
      </c>
      <c r="H81" s="330">
        <v>700</v>
      </c>
      <c r="I81" s="330">
        <v>2288</v>
      </c>
      <c r="J81" s="331">
        <v>0.8679</v>
      </c>
      <c r="K81" s="332">
        <v>0.9216714416615761</v>
      </c>
    </row>
    <row r="82" spans="2:11" ht="15.75" customHeight="1">
      <c r="B82" s="447"/>
      <c r="C82" s="378">
        <v>40</v>
      </c>
      <c r="D82" s="375">
        <v>53</v>
      </c>
      <c r="E82" s="450"/>
      <c r="F82" s="380">
        <v>57</v>
      </c>
      <c r="G82" s="330" t="s">
        <v>109</v>
      </c>
      <c r="H82" s="330">
        <v>400</v>
      </c>
      <c r="I82" s="330">
        <v>284</v>
      </c>
      <c r="J82" s="331">
        <v>0.9421</v>
      </c>
      <c r="K82" s="332">
        <v>0.9130499999999999</v>
      </c>
    </row>
    <row r="83" spans="2:11" ht="15.75">
      <c r="B83" s="447"/>
      <c r="C83" s="378">
        <v>60</v>
      </c>
      <c r="D83" s="375">
        <v>57</v>
      </c>
      <c r="E83" s="450"/>
      <c r="F83" s="380">
        <v>58</v>
      </c>
      <c r="G83" s="330" t="s">
        <v>2</v>
      </c>
      <c r="H83" s="330">
        <v>700</v>
      </c>
      <c r="I83" s="330">
        <v>1550</v>
      </c>
      <c r="J83" s="331">
        <v>0.8298</v>
      </c>
      <c r="K83" s="332">
        <v>0.9047101898101898</v>
      </c>
    </row>
    <row r="84" spans="2:11" ht="15" customHeight="1">
      <c r="B84" s="447"/>
      <c r="C84" s="378">
        <v>42</v>
      </c>
      <c r="D84" s="375">
        <v>64</v>
      </c>
      <c r="E84" s="450"/>
      <c r="F84" s="380">
        <v>59</v>
      </c>
      <c r="G84" s="330" t="s">
        <v>108</v>
      </c>
      <c r="H84" s="330">
        <v>400</v>
      </c>
      <c r="I84" s="330">
        <v>473</v>
      </c>
      <c r="J84" s="331">
        <v>0.8558</v>
      </c>
      <c r="K84" s="332">
        <v>0.8973545454545455</v>
      </c>
    </row>
    <row r="85" spans="2:11" ht="15.75">
      <c r="B85" s="447"/>
      <c r="C85" s="378">
        <v>66</v>
      </c>
      <c r="D85" s="375">
        <v>65</v>
      </c>
      <c r="E85" s="450"/>
      <c r="F85" s="380">
        <v>60</v>
      </c>
      <c r="G85" s="330" t="s">
        <v>31</v>
      </c>
      <c r="H85" s="330">
        <v>1500</v>
      </c>
      <c r="I85" s="330">
        <v>4532</v>
      </c>
      <c r="J85" s="331">
        <v>0.8049</v>
      </c>
      <c r="K85" s="332">
        <v>0.8866721404928282</v>
      </c>
    </row>
    <row r="86" spans="2:11" ht="15.75">
      <c r="B86" s="447"/>
      <c r="C86" s="378">
        <v>59</v>
      </c>
      <c r="D86" s="375">
        <v>59</v>
      </c>
      <c r="E86" s="450"/>
      <c r="F86" s="380">
        <v>61</v>
      </c>
      <c r="G86" s="330" t="s">
        <v>32</v>
      </c>
      <c r="H86" s="330">
        <v>1500</v>
      </c>
      <c r="I86" s="330">
        <v>2725</v>
      </c>
      <c r="J86" s="331">
        <v>0.78</v>
      </c>
      <c r="K86" s="332">
        <v>0.8855689277899343</v>
      </c>
    </row>
    <row r="87" spans="2:11" ht="15.75" customHeight="1">
      <c r="B87" s="447"/>
      <c r="C87" s="378">
        <v>61</v>
      </c>
      <c r="D87" s="375">
        <v>58</v>
      </c>
      <c r="E87" s="450"/>
      <c r="F87" s="380">
        <v>62</v>
      </c>
      <c r="G87" s="330" t="s">
        <v>192</v>
      </c>
      <c r="H87" s="330">
        <v>1500</v>
      </c>
      <c r="I87" s="330">
        <v>2443</v>
      </c>
      <c r="J87" s="331">
        <v>0.7894</v>
      </c>
      <c r="K87" s="332">
        <v>0.8746019607843137</v>
      </c>
    </row>
    <row r="88" spans="2:11" ht="15.75" customHeight="1">
      <c r="B88" s="447"/>
      <c r="C88" s="378">
        <v>64</v>
      </c>
      <c r="D88" s="375">
        <v>62</v>
      </c>
      <c r="E88" s="450"/>
      <c r="F88" s="380">
        <v>63</v>
      </c>
      <c r="G88" s="330" t="s">
        <v>40</v>
      </c>
      <c r="H88" s="330">
        <v>700</v>
      </c>
      <c r="I88" s="330">
        <v>1339</v>
      </c>
      <c r="J88" s="331">
        <v>0.7995</v>
      </c>
      <c r="K88" s="332">
        <v>0.8723605563480742</v>
      </c>
    </row>
    <row r="89" spans="2:11" ht="16.5" customHeight="1">
      <c r="B89" s="447"/>
      <c r="C89" s="378">
        <v>68</v>
      </c>
      <c r="D89" s="375">
        <v>61</v>
      </c>
      <c r="E89" s="450"/>
      <c r="F89" s="380">
        <v>64</v>
      </c>
      <c r="G89" s="330" t="s">
        <v>85</v>
      </c>
      <c r="H89" s="330">
        <v>1500</v>
      </c>
      <c r="I89" s="330">
        <v>3780</v>
      </c>
      <c r="J89" s="331">
        <v>0.8007</v>
      </c>
      <c r="K89" s="332">
        <v>0.8682861179361179</v>
      </c>
    </row>
    <row r="90" spans="2:11" ht="15.75" customHeight="1">
      <c r="B90" s="447"/>
      <c r="C90" s="378">
        <v>53</v>
      </c>
      <c r="D90" s="375">
        <v>51</v>
      </c>
      <c r="E90" s="450"/>
      <c r="F90" s="380">
        <v>65</v>
      </c>
      <c r="G90" s="330" t="s">
        <v>82</v>
      </c>
      <c r="H90" s="330">
        <v>400</v>
      </c>
      <c r="I90" s="330">
        <v>836</v>
      </c>
      <c r="J90" s="331">
        <v>0.8018</v>
      </c>
      <c r="K90" s="332">
        <v>0.8666327586206897</v>
      </c>
    </row>
    <row r="91" spans="2:11" ht="15.75" customHeight="1">
      <c r="B91" s="447"/>
      <c r="C91" s="378">
        <v>70</v>
      </c>
      <c r="D91" s="375">
        <v>70</v>
      </c>
      <c r="E91" s="450"/>
      <c r="F91" s="380">
        <v>66</v>
      </c>
      <c r="G91" s="330" t="s">
        <v>35</v>
      </c>
      <c r="H91" s="330">
        <v>1500</v>
      </c>
      <c r="I91" s="330">
        <v>1964</v>
      </c>
      <c r="J91" s="331">
        <v>0.7279</v>
      </c>
      <c r="K91" s="332">
        <v>0.84897722323049</v>
      </c>
    </row>
    <row r="92" spans="2:11" ht="15.75" customHeight="1" thickBot="1">
      <c r="B92" s="447"/>
      <c r="C92" s="378">
        <v>63</v>
      </c>
      <c r="D92" s="375">
        <v>68</v>
      </c>
      <c r="E92" s="451"/>
      <c r="F92" s="384">
        <v>67</v>
      </c>
      <c r="G92" s="385" t="s">
        <v>25</v>
      </c>
      <c r="H92" s="385">
        <v>400</v>
      </c>
      <c r="I92" s="385">
        <v>232</v>
      </c>
      <c r="J92" s="386">
        <v>0.8703</v>
      </c>
      <c r="K92" s="387">
        <v>0.8297214285714285</v>
      </c>
    </row>
    <row r="93" spans="2:11" ht="15" customHeight="1">
      <c r="B93" s="447"/>
      <c r="C93" s="378">
        <v>62</v>
      </c>
      <c r="D93" s="375">
        <v>66</v>
      </c>
      <c r="E93" s="452" t="s">
        <v>58</v>
      </c>
      <c r="F93" s="381">
        <v>68</v>
      </c>
      <c r="G93" s="326" t="s">
        <v>56</v>
      </c>
      <c r="H93" s="326">
        <v>700</v>
      </c>
      <c r="I93" s="326">
        <v>1552</v>
      </c>
      <c r="J93" s="327">
        <v>0.6598</v>
      </c>
      <c r="K93" s="328">
        <v>0.7989569744597249</v>
      </c>
    </row>
    <row r="94" spans="2:11" ht="15.75">
      <c r="B94" s="447"/>
      <c r="C94" s="378">
        <v>71</v>
      </c>
      <c r="D94" s="375">
        <v>69</v>
      </c>
      <c r="E94" s="453"/>
      <c r="F94" s="380">
        <v>69</v>
      </c>
      <c r="G94" s="330" t="s">
        <v>84</v>
      </c>
      <c r="H94" s="330">
        <v>400</v>
      </c>
      <c r="I94" s="330">
        <v>593</v>
      </c>
      <c r="J94" s="331">
        <v>0.6376</v>
      </c>
      <c r="K94" s="332">
        <v>0.7984195652173913</v>
      </c>
    </row>
    <row r="95" spans="2:11" ht="15.75" customHeight="1">
      <c r="B95" s="447"/>
      <c r="C95" s="378">
        <v>72</v>
      </c>
      <c r="D95" s="375">
        <v>71</v>
      </c>
      <c r="E95" s="453"/>
      <c r="F95" s="380">
        <v>70</v>
      </c>
      <c r="G95" s="330" t="s">
        <v>19</v>
      </c>
      <c r="H95" s="330">
        <v>1500</v>
      </c>
      <c r="I95" s="330">
        <v>1062</v>
      </c>
      <c r="J95" s="331">
        <v>0.6265</v>
      </c>
      <c r="K95" s="332">
        <v>0.7288696078431371</v>
      </c>
    </row>
    <row r="96" spans="2:11" ht="15.75" customHeight="1" thickBot="1">
      <c r="B96" s="447"/>
      <c r="C96" s="378">
        <v>74</v>
      </c>
      <c r="D96" s="375">
        <v>72</v>
      </c>
      <c r="E96" s="454"/>
      <c r="F96" s="384">
        <v>71</v>
      </c>
      <c r="G96" s="385" t="s">
        <v>20</v>
      </c>
      <c r="H96" s="385">
        <v>700</v>
      </c>
      <c r="I96" s="385">
        <v>4651</v>
      </c>
      <c r="J96" s="386">
        <v>0.5658</v>
      </c>
      <c r="K96" s="387">
        <v>0.7243582599506868</v>
      </c>
    </row>
    <row r="97" spans="2:11" ht="31.5" customHeight="1" thickBot="1">
      <c r="B97" s="448"/>
      <c r="C97" s="374">
        <v>75</v>
      </c>
      <c r="D97" s="373">
        <v>73</v>
      </c>
      <c r="E97" s="370" t="s">
        <v>59</v>
      </c>
      <c r="F97" s="367">
        <v>72</v>
      </c>
      <c r="G97" s="350" t="s">
        <v>114</v>
      </c>
      <c r="H97" s="350">
        <v>1500</v>
      </c>
      <c r="I97" s="350">
        <v>944</v>
      </c>
      <c r="J97" s="351">
        <v>0.5197</v>
      </c>
      <c r="K97" s="352">
        <v>0.55859802259887</v>
      </c>
    </row>
  </sheetData>
  <sheetProtection/>
  <mergeCells count="4">
    <mergeCell ref="J3:K3"/>
    <mergeCell ref="B6:B97"/>
    <mergeCell ref="E7:E92"/>
    <mergeCell ref="E93:E9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J69"/>
  <sheetViews>
    <sheetView showGridLines="0" zoomScale="90" zoomScaleNormal="90" zoomScalePageLayoutView="0" workbookViewId="0" topLeftCell="A22">
      <selection activeCell="D63" sqref="D63"/>
    </sheetView>
  </sheetViews>
  <sheetFormatPr defaultColWidth="11.421875" defaultRowHeight="15"/>
  <cols>
    <col min="1" max="1" width="1.8515625" style="0" customWidth="1"/>
    <col min="2" max="2" width="13.57421875" style="0" customWidth="1"/>
    <col min="3" max="3" width="13.8515625" style="0" customWidth="1"/>
    <col min="4" max="4" width="14.28125" style="0" customWidth="1"/>
    <col min="5" max="5" width="10.7109375" style="0" bestFit="1" customWidth="1"/>
    <col min="6" max="6" width="13.140625" style="0" bestFit="1" customWidth="1"/>
    <col min="7" max="7" width="12.57421875" style="0" customWidth="1"/>
    <col min="8" max="11" width="10.7109375" style="0" bestFit="1" customWidth="1"/>
    <col min="12" max="13" width="10.7109375" style="0" customWidth="1"/>
    <col min="14" max="15" width="10.7109375" style="0" bestFit="1" customWidth="1"/>
    <col min="16" max="16" width="12.28125" style="0" bestFit="1" customWidth="1"/>
    <col min="17" max="17" width="10.7109375" style="0" bestFit="1" customWidth="1"/>
    <col min="18" max="18" width="11.8515625" style="0" bestFit="1" customWidth="1"/>
    <col min="19" max="19" width="10.8515625" style="0" bestFit="1" customWidth="1"/>
    <col min="20" max="27" width="10.7109375" style="0" bestFit="1" customWidth="1"/>
    <col min="28" max="28" width="12.28125" style="0" bestFit="1" customWidth="1"/>
    <col min="29" max="29" width="10.7109375" style="0" bestFit="1" customWidth="1"/>
    <col min="30" max="30" width="11.8515625" style="0" bestFit="1" customWidth="1"/>
    <col min="31" max="31" width="10.8515625" style="0" bestFit="1" customWidth="1"/>
    <col min="32" max="32" width="14.140625" style="0" customWidth="1"/>
    <col min="33" max="33" width="13.421875" style="0" bestFit="1" customWidth="1"/>
  </cols>
  <sheetData>
    <row r="1" ht="15.75" thickBot="1"/>
    <row r="2" spans="5:36" ht="19.5" thickBot="1">
      <c r="E2" s="509" t="s">
        <v>88</v>
      </c>
      <c r="F2" s="510"/>
      <c r="G2" s="511"/>
      <c r="H2" s="482" t="s">
        <v>89</v>
      </c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4"/>
      <c r="T2" s="482" t="s">
        <v>127</v>
      </c>
      <c r="U2" s="483"/>
      <c r="V2" s="483"/>
      <c r="W2" s="483"/>
      <c r="X2" s="483"/>
      <c r="Y2" s="483"/>
      <c r="Z2" s="483"/>
      <c r="AA2" s="483"/>
      <c r="AB2" s="483"/>
      <c r="AC2" s="483"/>
      <c r="AD2" s="483"/>
      <c r="AE2" s="483"/>
      <c r="AF2" s="482" t="s">
        <v>189</v>
      </c>
      <c r="AG2" s="483"/>
      <c r="AH2" s="483"/>
      <c r="AI2" s="483"/>
      <c r="AJ2" s="484"/>
    </row>
    <row r="3" spans="5:36" ht="32.25" thickBot="1">
      <c r="E3" s="152" t="s">
        <v>174</v>
      </c>
      <c r="F3" s="153" t="s">
        <v>175</v>
      </c>
      <c r="G3" s="154" t="s">
        <v>183</v>
      </c>
      <c r="H3" s="209" t="s">
        <v>184</v>
      </c>
      <c r="I3" s="155" t="s">
        <v>152</v>
      </c>
      <c r="J3" s="155" t="s">
        <v>185</v>
      </c>
      <c r="K3" s="153" t="s">
        <v>153</v>
      </c>
      <c r="L3" s="153" t="s">
        <v>186</v>
      </c>
      <c r="M3" s="153" t="s">
        <v>187</v>
      </c>
      <c r="N3" s="153" t="s">
        <v>171</v>
      </c>
      <c r="O3" s="153" t="s">
        <v>177</v>
      </c>
      <c r="P3" s="153" t="s">
        <v>173</v>
      </c>
      <c r="Q3" s="153" t="s">
        <v>181</v>
      </c>
      <c r="R3" s="153" t="s">
        <v>175</v>
      </c>
      <c r="S3" s="210" t="s">
        <v>183</v>
      </c>
      <c r="T3" s="356" t="s">
        <v>184</v>
      </c>
      <c r="U3" s="357" t="s">
        <v>191</v>
      </c>
      <c r="V3" s="358" t="s">
        <v>143</v>
      </c>
      <c r="W3" s="357" t="s">
        <v>190</v>
      </c>
      <c r="X3" s="357" t="s">
        <v>154</v>
      </c>
      <c r="Y3" s="357" t="s">
        <v>169</v>
      </c>
      <c r="Z3" s="357" t="s">
        <v>170</v>
      </c>
      <c r="AA3" s="357" t="s">
        <v>177</v>
      </c>
      <c r="AB3" s="357" t="s">
        <v>180</v>
      </c>
      <c r="AC3" s="357" t="s">
        <v>181</v>
      </c>
      <c r="AD3" s="357" t="s">
        <v>188</v>
      </c>
      <c r="AE3" s="361" t="s">
        <v>183</v>
      </c>
      <c r="AF3" s="356" t="s">
        <v>184</v>
      </c>
      <c r="AG3" s="357" t="s">
        <v>152</v>
      </c>
      <c r="AH3" s="357" t="s">
        <v>143</v>
      </c>
      <c r="AI3" s="359" t="s">
        <v>190</v>
      </c>
      <c r="AJ3" s="359" t="s">
        <v>154</v>
      </c>
    </row>
    <row r="4" spans="2:36" ht="39.75" customHeight="1" thickBot="1">
      <c r="B4" s="513" t="s">
        <v>90</v>
      </c>
      <c r="C4" s="514"/>
      <c r="D4" s="515"/>
      <c r="E4" s="200">
        <v>68</v>
      </c>
      <c r="F4" s="201">
        <v>68</v>
      </c>
      <c r="G4" s="202">
        <v>54</v>
      </c>
      <c r="H4" s="201">
        <v>53</v>
      </c>
      <c r="I4" s="201">
        <v>53</v>
      </c>
      <c r="J4" s="201">
        <v>60</v>
      </c>
      <c r="K4" s="201">
        <v>61</v>
      </c>
      <c r="L4" s="201">
        <v>63</v>
      </c>
      <c r="M4" s="201">
        <v>66</v>
      </c>
      <c r="N4" s="201">
        <v>70</v>
      </c>
      <c r="O4" s="201">
        <v>74</v>
      </c>
      <c r="P4" s="201">
        <v>73</v>
      </c>
      <c r="Q4" s="201">
        <v>77</v>
      </c>
      <c r="R4" s="201">
        <v>76</v>
      </c>
      <c r="S4" s="202">
        <v>74</v>
      </c>
      <c r="T4" s="200">
        <v>72</v>
      </c>
      <c r="U4" s="201">
        <v>74</v>
      </c>
      <c r="V4" s="201">
        <v>75</v>
      </c>
      <c r="W4" s="201">
        <v>77</v>
      </c>
      <c r="X4" s="201">
        <v>80</v>
      </c>
      <c r="Y4" s="201">
        <v>80</v>
      </c>
      <c r="Z4" s="201">
        <v>82</v>
      </c>
      <c r="AA4" s="201">
        <v>83</v>
      </c>
      <c r="AB4" s="201">
        <v>82</v>
      </c>
      <c r="AC4" s="201">
        <v>86</v>
      </c>
      <c r="AD4" s="201">
        <v>85</v>
      </c>
      <c r="AE4" s="202">
        <v>85</v>
      </c>
      <c r="AF4" s="200">
        <v>84</v>
      </c>
      <c r="AG4" s="285">
        <v>83</v>
      </c>
      <c r="AH4" s="285">
        <v>85</v>
      </c>
      <c r="AI4" s="362">
        <v>85</v>
      </c>
      <c r="AJ4" s="362">
        <v>86</v>
      </c>
    </row>
    <row r="5" spans="2:36" ht="39.75" customHeight="1" thickBot="1">
      <c r="B5" s="516" t="s">
        <v>91</v>
      </c>
      <c r="C5" s="517"/>
      <c r="D5" s="518"/>
      <c r="E5" s="203">
        <v>13</v>
      </c>
      <c r="F5" s="204">
        <v>14</v>
      </c>
      <c r="G5" s="205">
        <v>20</v>
      </c>
      <c r="H5" s="204">
        <v>25</v>
      </c>
      <c r="I5" s="204">
        <v>25</v>
      </c>
      <c r="J5" s="204">
        <v>23</v>
      </c>
      <c r="K5" s="204">
        <v>23</v>
      </c>
      <c r="L5" s="204">
        <v>23</v>
      </c>
      <c r="M5" s="204">
        <v>16</v>
      </c>
      <c r="N5" s="204">
        <v>10</v>
      </c>
      <c r="O5" s="204">
        <v>10</v>
      </c>
      <c r="P5" s="204">
        <v>8</v>
      </c>
      <c r="Q5" s="204">
        <v>10</v>
      </c>
      <c r="R5" s="204">
        <v>10</v>
      </c>
      <c r="S5" s="205">
        <v>15</v>
      </c>
      <c r="T5" s="203">
        <v>14</v>
      </c>
      <c r="U5" s="204">
        <v>14</v>
      </c>
      <c r="V5" s="204">
        <v>15</v>
      </c>
      <c r="W5" s="204">
        <v>11</v>
      </c>
      <c r="X5" s="204">
        <v>9</v>
      </c>
      <c r="Y5" s="204">
        <v>8</v>
      </c>
      <c r="Z5" s="204">
        <v>7</v>
      </c>
      <c r="AA5" s="204">
        <v>7</v>
      </c>
      <c r="AB5" s="204">
        <v>8</v>
      </c>
      <c r="AC5" s="204">
        <v>4</v>
      </c>
      <c r="AD5" s="204">
        <v>5</v>
      </c>
      <c r="AE5" s="205">
        <v>5</v>
      </c>
      <c r="AF5" s="203">
        <v>6</v>
      </c>
      <c r="AG5" s="284">
        <v>7</v>
      </c>
      <c r="AH5" s="284">
        <v>5</v>
      </c>
      <c r="AI5" s="363">
        <v>5</v>
      </c>
      <c r="AJ5" s="363">
        <v>4</v>
      </c>
    </row>
    <row r="6" spans="2:36" ht="39.75" customHeight="1" thickBot="1">
      <c r="B6" s="519" t="s">
        <v>92</v>
      </c>
      <c r="C6" s="520"/>
      <c r="D6" s="521"/>
      <c r="E6" s="206">
        <v>1</v>
      </c>
      <c r="F6" s="207">
        <v>0</v>
      </c>
      <c r="G6" s="208">
        <v>9</v>
      </c>
      <c r="H6" s="207">
        <v>8</v>
      </c>
      <c r="I6" s="207">
        <v>8</v>
      </c>
      <c r="J6" s="207">
        <v>3</v>
      </c>
      <c r="K6" s="207">
        <v>3</v>
      </c>
      <c r="L6" s="207">
        <v>1</v>
      </c>
      <c r="M6" s="207">
        <v>6</v>
      </c>
      <c r="N6" s="207">
        <v>9</v>
      </c>
      <c r="O6" s="207">
        <v>5</v>
      </c>
      <c r="P6" s="207">
        <v>9</v>
      </c>
      <c r="Q6" s="207">
        <v>3</v>
      </c>
      <c r="R6" s="207">
        <v>4</v>
      </c>
      <c r="S6" s="208">
        <v>1</v>
      </c>
      <c r="T6" s="206">
        <v>4</v>
      </c>
      <c r="U6" s="207">
        <v>2</v>
      </c>
      <c r="V6" s="207">
        <v>1</v>
      </c>
      <c r="W6" s="207">
        <v>3</v>
      </c>
      <c r="X6" s="207">
        <v>2</v>
      </c>
      <c r="Y6" s="207">
        <v>3</v>
      </c>
      <c r="Z6" s="207">
        <v>2</v>
      </c>
      <c r="AA6" s="207">
        <v>1</v>
      </c>
      <c r="AB6" s="207">
        <v>1</v>
      </c>
      <c r="AC6" s="207">
        <v>1</v>
      </c>
      <c r="AD6" s="207">
        <v>1</v>
      </c>
      <c r="AE6" s="208">
        <v>1</v>
      </c>
      <c r="AF6" s="206">
        <v>1</v>
      </c>
      <c r="AG6" s="283">
        <v>1</v>
      </c>
      <c r="AH6" s="283">
        <v>1</v>
      </c>
      <c r="AI6" s="364">
        <v>1</v>
      </c>
      <c r="AJ6" s="364">
        <v>1</v>
      </c>
    </row>
    <row r="7" spans="2:36" ht="39.75" customHeight="1" thickBot="1">
      <c r="B7" s="522" t="s">
        <v>93</v>
      </c>
      <c r="C7" s="523"/>
      <c r="D7" s="524"/>
      <c r="E7" s="193">
        <f>SUM(E4:E6)</f>
        <v>82</v>
      </c>
      <c r="F7" s="194">
        <f>SUM(F4:F6)</f>
        <v>82</v>
      </c>
      <c r="G7" s="195">
        <f>SUM(G4:G6)</f>
        <v>83</v>
      </c>
      <c r="H7" s="194">
        <f aca="true" t="shared" si="0" ref="H7:P7">SUM(H4:H6)</f>
        <v>86</v>
      </c>
      <c r="I7" s="194">
        <f>SUM(I4:I6)</f>
        <v>86</v>
      </c>
      <c r="J7" s="194">
        <f t="shared" si="0"/>
        <v>86</v>
      </c>
      <c r="K7" s="194">
        <f t="shared" si="0"/>
        <v>87</v>
      </c>
      <c r="L7" s="194">
        <f t="shared" si="0"/>
        <v>87</v>
      </c>
      <c r="M7" s="194">
        <f t="shared" si="0"/>
        <v>88</v>
      </c>
      <c r="N7" s="194">
        <f t="shared" si="0"/>
        <v>89</v>
      </c>
      <c r="O7" s="194">
        <f t="shared" si="0"/>
        <v>89</v>
      </c>
      <c r="P7" s="194">
        <f t="shared" si="0"/>
        <v>90</v>
      </c>
      <c r="Q7" s="194">
        <f>SUM(Q4:Q6)</f>
        <v>90</v>
      </c>
      <c r="R7" s="194">
        <v>90</v>
      </c>
      <c r="S7" s="195">
        <v>90</v>
      </c>
      <c r="T7" s="193">
        <f>SUM(T4:T6)</f>
        <v>90</v>
      </c>
      <c r="U7" s="194">
        <f>SUM(U4:U6)</f>
        <v>90</v>
      </c>
      <c r="V7" s="194">
        <v>91</v>
      </c>
      <c r="W7" s="194">
        <f aca="true" t="shared" si="1" ref="W7:AB7">SUM(W4:W6)</f>
        <v>91</v>
      </c>
      <c r="X7" s="194">
        <f t="shared" si="1"/>
        <v>91</v>
      </c>
      <c r="Y7" s="194">
        <f t="shared" si="1"/>
        <v>91</v>
      </c>
      <c r="Z7" s="194">
        <f t="shared" si="1"/>
        <v>91</v>
      </c>
      <c r="AA7" s="194">
        <f t="shared" si="1"/>
        <v>91</v>
      </c>
      <c r="AB7" s="194">
        <f t="shared" si="1"/>
        <v>91</v>
      </c>
      <c r="AC7" s="194">
        <f aca="true" t="shared" si="2" ref="AC7:AH7">SUM(AC4:AC6)</f>
        <v>91</v>
      </c>
      <c r="AD7" s="194">
        <f t="shared" si="2"/>
        <v>91</v>
      </c>
      <c r="AE7" s="195">
        <f t="shared" si="2"/>
        <v>91</v>
      </c>
      <c r="AF7" s="193">
        <f t="shared" si="2"/>
        <v>91</v>
      </c>
      <c r="AG7" s="194">
        <f t="shared" si="2"/>
        <v>91</v>
      </c>
      <c r="AH7" s="194">
        <f t="shared" si="2"/>
        <v>91</v>
      </c>
      <c r="AI7" s="360">
        <f>SUM(AI4:AI6)</f>
        <v>91</v>
      </c>
      <c r="AJ7" s="360">
        <f>SUM(AJ4:AJ6)</f>
        <v>91</v>
      </c>
    </row>
    <row r="8" spans="2:36" ht="21.75" thickBot="1">
      <c r="B8" s="482" t="s">
        <v>94</v>
      </c>
      <c r="C8" s="483"/>
      <c r="D8" s="484"/>
      <c r="E8" s="196">
        <f aca="true" t="shared" si="3" ref="E8:AB8">E4/E7</f>
        <v>0.8292682926829268</v>
      </c>
      <c r="F8" s="197">
        <f t="shared" si="3"/>
        <v>0.8292682926829268</v>
      </c>
      <c r="G8" s="198">
        <f t="shared" si="3"/>
        <v>0.6506024096385542</v>
      </c>
      <c r="H8" s="196">
        <f t="shared" si="3"/>
        <v>0.6162790697674418</v>
      </c>
      <c r="I8" s="197">
        <f t="shared" si="3"/>
        <v>0.6162790697674418</v>
      </c>
      <c r="J8" s="197">
        <f t="shared" si="3"/>
        <v>0.6976744186046512</v>
      </c>
      <c r="K8" s="197">
        <f t="shared" si="3"/>
        <v>0.7011494252873564</v>
      </c>
      <c r="L8" s="197">
        <f t="shared" si="3"/>
        <v>0.7241379310344828</v>
      </c>
      <c r="M8" s="197">
        <f t="shared" si="3"/>
        <v>0.75</v>
      </c>
      <c r="N8" s="197">
        <f t="shared" si="3"/>
        <v>0.7865168539325843</v>
      </c>
      <c r="O8" s="197">
        <f t="shared" si="3"/>
        <v>0.8314606741573034</v>
      </c>
      <c r="P8" s="197">
        <f t="shared" si="3"/>
        <v>0.8111111111111111</v>
      </c>
      <c r="Q8" s="197">
        <f t="shared" si="3"/>
        <v>0.8555555555555555</v>
      </c>
      <c r="R8" s="197">
        <f t="shared" si="3"/>
        <v>0.8444444444444444</v>
      </c>
      <c r="S8" s="199">
        <f t="shared" si="3"/>
        <v>0.8222222222222222</v>
      </c>
      <c r="T8" s="196">
        <f t="shared" si="3"/>
        <v>0.8</v>
      </c>
      <c r="U8" s="197">
        <f t="shared" si="3"/>
        <v>0.8222222222222222</v>
      </c>
      <c r="V8" s="197">
        <f t="shared" si="3"/>
        <v>0.8241758241758241</v>
      </c>
      <c r="W8" s="197">
        <f t="shared" si="3"/>
        <v>0.8461538461538461</v>
      </c>
      <c r="X8" s="197">
        <f t="shared" si="3"/>
        <v>0.8791208791208791</v>
      </c>
      <c r="Y8" s="197">
        <f t="shared" si="3"/>
        <v>0.8791208791208791</v>
      </c>
      <c r="Z8" s="197">
        <f t="shared" si="3"/>
        <v>0.9010989010989011</v>
      </c>
      <c r="AA8" s="197">
        <f t="shared" si="3"/>
        <v>0.9120879120879121</v>
      </c>
      <c r="AB8" s="197">
        <f t="shared" si="3"/>
        <v>0.9010989010989011</v>
      </c>
      <c r="AC8" s="197">
        <f aca="true" t="shared" si="4" ref="AC8:AI8">AC4/AC7</f>
        <v>0.945054945054945</v>
      </c>
      <c r="AD8" s="197">
        <f t="shared" si="4"/>
        <v>0.9340659340659341</v>
      </c>
      <c r="AE8" s="199">
        <f t="shared" si="4"/>
        <v>0.9340659340659341</v>
      </c>
      <c r="AF8" s="196">
        <f t="shared" si="4"/>
        <v>0.9230769230769231</v>
      </c>
      <c r="AG8" s="197">
        <f t="shared" si="4"/>
        <v>0.9120879120879121</v>
      </c>
      <c r="AH8" s="197">
        <f t="shared" si="4"/>
        <v>0.9340659340659341</v>
      </c>
      <c r="AI8" s="365">
        <f t="shared" si="4"/>
        <v>0.9340659340659341</v>
      </c>
      <c r="AJ8" s="365">
        <f>AJ4/AJ7</f>
        <v>0.945054945054945</v>
      </c>
    </row>
    <row r="10" spans="5:36" ht="15">
      <c r="E10" s="389"/>
      <c r="F10" s="4">
        <f>(F8-E8)/E8</f>
        <v>0</v>
      </c>
      <c r="G10" s="4">
        <f>(G8-F8)/F8</f>
        <v>-0.21545003543586108</v>
      </c>
      <c r="H10" s="4">
        <f>(H8-G8)/G8</f>
        <v>-0.05275624461670973</v>
      </c>
      <c r="I10" s="4">
        <f>(I8-H8)/H8</f>
        <v>0</v>
      </c>
      <c r="J10" s="4">
        <f aca="true" t="shared" si="5" ref="J10:W10">(J8-I8)/I8</f>
        <v>0.13207547169811326</v>
      </c>
      <c r="K10" s="4">
        <f t="shared" si="5"/>
        <v>0.004980842911877414</v>
      </c>
      <c r="L10" s="4">
        <f t="shared" si="5"/>
        <v>0.0327868852459016</v>
      </c>
      <c r="M10" s="4">
        <f t="shared" si="5"/>
        <v>0.035714285714285705</v>
      </c>
      <c r="N10" s="4">
        <f t="shared" si="5"/>
        <v>0.04868913857677907</v>
      </c>
      <c r="O10" s="4">
        <f t="shared" si="5"/>
        <v>0.05714285714285714</v>
      </c>
      <c r="P10" s="4">
        <f t="shared" si="5"/>
        <v>-0.024474474474474508</v>
      </c>
      <c r="Q10" s="4">
        <f t="shared" si="5"/>
        <v>0.05479452054794515</v>
      </c>
      <c r="R10" s="4">
        <f t="shared" si="5"/>
        <v>-0.012987012987012941</v>
      </c>
      <c r="S10" s="4">
        <f t="shared" si="5"/>
        <v>-0.026315789473684247</v>
      </c>
      <c r="T10" s="4">
        <f t="shared" si="5"/>
        <v>-0.02702702702702693</v>
      </c>
      <c r="U10" s="4">
        <f t="shared" si="5"/>
        <v>0.02777777777777768</v>
      </c>
      <c r="V10" s="4">
        <f t="shared" si="5"/>
        <v>0.0023760023760023676</v>
      </c>
      <c r="W10" s="4">
        <f t="shared" si="5"/>
        <v>0.026666666666666707</v>
      </c>
      <c r="X10" s="4">
        <f aca="true" t="shared" si="6" ref="X10:AH10">(X8-W8)/W8</f>
        <v>0.03896103896103895</v>
      </c>
      <c r="Y10" s="4">
        <f t="shared" si="6"/>
        <v>0</v>
      </c>
      <c r="Z10" s="4">
        <f t="shared" si="6"/>
        <v>0.02500000000000004</v>
      </c>
      <c r="AA10" s="4">
        <f t="shared" si="6"/>
        <v>0.01219512195121947</v>
      </c>
      <c r="AB10" s="4">
        <f t="shared" si="6"/>
        <v>-0.012048192771084295</v>
      </c>
      <c r="AC10" s="4">
        <f t="shared" si="6"/>
        <v>0.048780487804877995</v>
      </c>
      <c r="AD10" s="4">
        <f t="shared" si="6"/>
        <v>-0.011627906976744144</v>
      </c>
      <c r="AE10" s="4">
        <f t="shared" si="6"/>
        <v>0</v>
      </c>
      <c r="AF10" s="4">
        <f t="shared" si="6"/>
        <v>-0.0117647058823529</v>
      </c>
      <c r="AG10" s="282">
        <f t="shared" si="6"/>
        <v>-0.011904761904761982</v>
      </c>
      <c r="AH10" s="282">
        <f t="shared" si="6"/>
        <v>0.02409638554216871</v>
      </c>
      <c r="AI10" s="282">
        <f>(AI8-AH8)/AI8</f>
        <v>0</v>
      </c>
      <c r="AJ10" s="282">
        <f>(AJ8-AI8)/AJ8</f>
        <v>0.011627906976744144</v>
      </c>
    </row>
    <row r="11" spans="5:36" ht="15">
      <c r="E11" s="389"/>
      <c r="F11" s="4">
        <f>(E8*F10)+E8</f>
        <v>0.8292682926829268</v>
      </c>
      <c r="G11" s="4">
        <f>(F8*G10)+F8</f>
        <v>0.6506024096385542</v>
      </c>
      <c r="H11" s="4">
        <f>(G8*H10)+G8</f>
        <v>0.6162790697674418</v>
      </c>
      <c r="I11" s="4">
        <f>(H8*I10)+H8</f>
        <v>0.6162790697674418</v>
      </c>
      <c r="J11" s="4">
        <f aca="true" t="shared" si="7" ref="J11:W11">(I8*J10)+I8</f>
        <v>0.6976744186046512</v>
      </c>
      <c r="K11" s="4">
        <f t="shared" si="7"/>
        <v>0.7011494252873564</v>
      </c>
      <c r="L11" s="4">
        <f t="shared" si="7"/>
        <v>0.7241379310344828</v>
      </c>
      <c r="M11" s="4">
        <f t="shared" si="7"/>
        <v>0.75</v>
      </c>
      <c r="N11" s="4">
        <f t="shared" si="7"/>
        <v>0.7865168539325843</v>
      </c>
      <c r="O11" s="4">
        <f t="shared" si="7"/>
        <v>0.8314606741573034</v>
      </c>
      <c r="P11" s="4">
        <f t="shared" si="7"/>
        <v>0.8111111111111111</v>
      </c>
      <c r="Q11" s="4">
        <f t="shared" si="7"/>
        <v>0.8555555555555555</v>
      </c>
      <c r="R11" s="4">
        <f t="shared" si="7"/>
        <v>0.8444444444444444</v>
      </c>
      <c r="S11" s="4">
        <f t="shared" si="7"/>
        <v>0.8222222222222222</v>
      </c>
      <c r="T11" s="4">
        <f t="shared" si="7"/>
        <v>0.8</v>
      </c>
      <c r="U11" s="4">
        <f t="shared" si="7"/>
        <v>0.8222222222222222</v>
      </c>
      <c r="V11" s="4">
        <f t="shared" si="7"/>
        <v>0.8241758241758241</v>
      </c>
      <c r="W11" s="4">
        <f t="shared" si="7"/>
        <v>0.8461538461538461</v>
      </c>
      <c r="X11" s="4">
        <f aca="true" t="shared" si="8" ref="X11:AF11">(N8*X10)+N8</f>
        <v>0.8171603677221655</v>
      </c>
      <c r="Y11" s="4">
        <f t="shared" si="8"/>
        <v>0.8314606741573034</v>
      </c>
      <c r="Z11" s="4">
        <f t="shared" si="8"/>
        <v>0.831388888888889</v>
      </c>
      <c r="AA11" s="4">
        <f t="shared" si="8"/>
        <v>0.8659891598915989</v>
      </c>
      <c r="AB11" s="4">
        <f t="shared" si="8"/>
        <v>0.8342704149933066</v>
      </c>
      <c r="AC11" s="4">
        <f t="shared" si="8"/>
        <v>0.862330623306233</v>
      </c>
      <c r="AD11" s="4">
        <f t="shared" si="8"/>
        <v>0.7906976744186047</v>
      </c>
      <c r="AE11" s="4">
        <f t="shared" si="8"/>
        <v>0.8222222222222222</v>
      </c>
      <c r="AF11" s="4">
        <f t="shared" si="8"/>
        <v>0.8144796380090498</v>
      </c>
      <c r="AG11" s="282">
        <f>(AF8*AG10)+AF8</f>
        <v>0.9120879120879121</v>
      </c>
      <c r="AH11" s="282">
        <f>(AG8*AH10)+AG8</f>
        <v>0.9340659340659341</v>
      </c>
      <c r="AI11" s="282">
        <f>(AH8*AI10)+AH8</f>
        <v>0.9340659340659341</v>
      </c>
      <c r="AJ11" s="282">
        <f>(AI8*AJ10)+AI8</f>
        <v>0.9449271658573984</v>
      </c>
    </row>
    <row r="12" spans="5:36" ht="15">
      <c r="E12" s="126"/>
      <c r="F12" s="126">
        <f>F8/60%</f>
        <v>1.3821138211382114</v>
      </c>
      <c r="G12" s="126">
        <f>G8/60%</f>
        <v>1.0843373493975903</v>
      </c>
      <c r="H12" s="126">
        <f>H8/60%</f>
        <v>1.0271317829457365</v>
      </c>
      <c r="I12" s="126">
        <f>I8/60%</f>
        <v>1.0271317829457365</v>
      </c>
      <c r="J12" s="126">
        <f aca="true" t="shared" si="9" ref="J12:U12">J8/60%</f>
        <v>1.1627906976744187</v>
      </c>
      <c r="K12" s="126">
        <f t="shared" si="9"/>
        <v>1.1685823754789273</v>
      </c>
      <c r="L12" s="126">
        <f t="shared" si="9"/>
        <v>1.206896551724138</v>
      </c>
      <c r="M12" s="126">
        <f t="shared" si="9"/>
        <v>1.25</v>
      </c>
      <c r="N12" s="126">
        <f t="shared" si="9"/>
        <v>1.3108614232209739</v>
      </c>
      <c r="O12" s="126">
        <f t="shared" si="9"/>
        <v>1.3857677902621723</v>
      </c>
      <c r="P12" s="126">
        <f t="shared" si="9"/>
        <v>1.3518518518518519</v>
      </c>
      <c r="Q12" s="126">
        <f t="shared" si="9"/>
        <v>1.4259259259259258</v>
      </c>
      <c r="R12" s="126">
        <f t="shared" si="9"/>
        <v>1.4074074074074074</v>
      </c>
      <c r="S12" s="126">
        <f t="shared" si="9"/>
        <v>1.3703703703703705</v>
      </c>
      <c r="T12" s="126">
        <f t="shared" si="9"/>
        <v>1.3333333333333335</v>
      </c>
      <c r="U12" s="126">
        <f t="shared" si="9"/>
        <v>1.3703703703703705</v>
      </c>
      <c r="V12" s="126">
        <f aca="true" t="shared" si="10" ref="V12:AB12">V8/60%</f>
        <v>1.3736263736263736</v>
      </c>
      <c r="W12" s="126">
        <f t="shared" si="10"/>
        <v>1.4102564102564104</v>
      </c>
      <c r="X12" s="126">
        <f t="shared" si="10"/>
        <v>1.4652014652014653</v>
      </c>
      <c r="Y12" s="126">
        <f t="shared" si="10"/>
        <v>1.4652014652014653</v>
      </c>
      <c r="Z12" s="126">
        <f t="shared" si="10"/>
        <v>1.5018315018315018</v>
      </c>
      <c r="AA12" s="126">
        <f t="shared" si="10"/>
        <v>1.52014652014652</v>
      </c>
      <c r="AB12" s="126">
        <f t="shared" si="10"/>
        <v>1.5018315018315018</v>
      </c>
      <c r="AC12" s="126">
        <f aca="true" t="shared" si="11" ref="AC12:AH12">AC8/60%</f>
        <v>1.575091575091575</v>
      </c>
      <c r="AD12" s="126">
        <f t="shared" si="11"/>
        <v>1.5567765567765568</v>
      </c>
      <c r="AE12" s="126">
        <f t="shared" si="11"/>
        <v>1.5567765567765568</v>
      </c>
      <c r="AF12" s="126">
        <f t="shared" si="11"/>
        <v>1.5384615384615385</v>
      </c>
      <c r="AG12" s="281">
        <f t="shared" si="11"/>
        <v>1.52014652014652</v>
      </c>
      <c r="AH12" s="281">
        <f t="shared" si="11"/>
        <v>1.5567765567765568</v>
      </c>
      <c r="AI12" s="281">
        <f>AI8/60%</f>
        <v>1.5567765567765568</v>
      </c>
      <c r="AJ12" s="281">
        <f>AJ8/60%</f>
        <v>1.575091575091575</v>
      </c>
    </row>
    <row r="14" ht="15.75" thickBot="1">
      <c r="I14" t="s">
        <v>87</v>
      </c>
    </row>
    <row r="15" spans="2:4" ht="32.25" thickBot="1">
      <c r="B15" s="223" t="s">
        <v>60</v>
      </c>
      <c r="C15" s="224" t="s">
        <v>61</v>
      </c>
      <c r="D15" s="225" t="s">
        <v>62</v>
      </c>
    </row>
    <row r="16" spans="2:4" ht="15">
      <c r="B16" s="503">
        <v>2010</v>
      </c>
      <c r="C16" s="217" t="s">
        <v>63</v>
      </c>
      <c r="D16" s="218">
        <v>0.3974</v>
      </c>
    </row>
    <row r="17" spans="2:4" ht="15">
      <c r="B17" s="504"/>
      <c r="C17" s="219" t="s">
        <v>64</v>
      </c>
      <c r="D17" s="220">
        <v>0.4744</v>
      </c>
    </row>
    <row r="18" spans="2:4" ht="15">
      <c r="B18" s="504"/>
      <c r="C18" s="219" t="s">
        <v>65</v>
      </c>
      <c r="D18" s="220">
        <v>0.4875</v>
      </c>
    </row>
    <row r="19" spans="2:4" ht="15">
      <c r="B19" s="504"/>
      <c r="C19" s="219" t="s">
        <v>66</v>
      </c>
      <c r="D19" s="220">
        <v>0.5309</v>
      </c>
    </row>
    <row r="20" spans="2:4" ht="15">
      <c r="B20" s="504"/>
      <c r="C20" s="219" t="s">
        <v>67</v>
      </c>
      <c r="D20" s="220">
        <v>0.5854</v>
      </c>
    </row>
    <row r="21" spans="2:4" ht="15.75" thickBot="1">
      <c r="B21" s="505"/>
      <c r="C21" s="221" t="s">
        <v>68</v>
      </c>
      <c r="D21" s="222">
        <v>0.5732</v>
      </c>
    </row>
    <row r="22" spans="2:4" ht="15">
      <c r="B22" s="512">
        <v>2011</v>
      </c>
      <c r="C22" s="211" t="s">
        <v>69</v>
      </c>
      <c r="D22" s="212">
        <v>0.525</v>
      </c>
    </row>
    <row r="23" spans="2:4" ht="15">
      <c r="B23" s="507"/>
      <c r="C23" s="213" t="s">
        <v>70</v>
      </c>
      <c r="D23" s="214">
        <v>0.6</v>
      </c>
    </row>
    <row r="24" spans="2:15" ht="15">
      <c r="B24" s="507"/>
      <c r="C24" s="213" t="s">
        <v>71</v>
      </c>
      <c r="D24" s="214">
        <v>0.6125</v>
      </c>
      <c r="O24" s="5"/>
    </row>
    <row r="25" spans="2:4" ht="15">
      <c r="B25" s="507"/>
      <c r="C25" s="213" t="s">
        <v>72</v>
      </c>
      <c r="D25" s="214">
        <v>0.5185185185185185</v>
      </c>
    </row>
    <row r="26" spans="2:4" ht="15">
      <c r="B26" s="507"/>
      <c r="C26" s="213" t="s">
        <v>73</v>
      </c>
      <c r="D26" s="214">
        <v>0.6296</v>
      </c>
    </row>
    <row r="27" spans="2:4" ht="15">
      <c r="B27" s="507"/>
      <c r="C27" s="213" t="s">
        <v>74</v>
      </c>
      <c r="D27" s="214">
        <v>0.642</v>
      </c>
    </row>
    <row r="28" spans="2:4" ht="15">
      <c r="B28" s="507"/>
      <c r="C28" s="213" t="s">
        <v>63</v>
      </c>
      <c r="D28" s="214">
        <v>0.7037</v>
      </c>
    </row>
    <row r="29" spans="2:4" ht="15">
      <c r="B29" s="507"/>
      <c r="C29" s="213" t="s">
        <v>64</v>
      </c>
      <c r="D29" s="214">
        <v>0.679</v>
      </c>
    </row>
    <row r="30" spans="2:4" ht="15">
      <c r="B30" s="507"/>
      <c r="C30" s="213" t="s">
        <v>65</v>
      </c>
      <c r="D30" s="214">
        <v>0.7901</v>
      </c>
    </row>
    <row r="31" spans="2:10" ht="15" customHeight="1">
      <c r="B31" s="507"/>
      <c r="C31" s="213" t="s">
        <v>66</v>
      </c>
      <c r="D31" s="214">
        <v>0.8293</v>
      </c>
      <c r="J31" s="5" t="s">
        <v>96</v>
      </c>
    </row>
    <row r="32" spans="2:4" ht="15">
      <c r="B32" s="507"/>
      <c r="C32" s="213" t="s">
        <v>67</v>
      </c>
      <c r="D32" s="214">
        <v>0.8293</v>
      </c>
    </row>
    <row r="33" spans="2:4" ht="15.75" thickBot="1">
      <c r="B33" s="508"/>
      <c r="C33" s="215" t="s">
        <v>68</v>
      </c>
      <c r="D33" s="216">
        <v>0.6506</v>
      </c>
    </row>
    <row r="34" spans="2:4" ht="15">
      <c r="B34" s="503">
        <v>2012</v>
      </c>
      <c r="C34" s="217" t="s">
        <v>69</v>
      </c>
      <c r="D34" s="218">
        <v>0.6</v>
      </c>
    </row>
    <row r="35" spans="2:4" ht="15">
      <c r="B35" s="504"/>
      <c r="C35" s="219" t="s">
        <v>70</v>
      </c>
      <c r="D35" s="220">
        <v>0.6163</v>
      </c>
    </row>
    <row r="36" spans="2:4" ht="15">
      <c r="B36" s="504"/>
      <c r="C36" s="219" t="s">
        <v>71</v>
      </c>
      <c r="D36" s="220">
        <v>0.6977</v>
      </c>
    </row>
    <row r="37" spans="2:4" ht="15">
      <c r="B37" s="504"/>
      <c r="C37" s="219" t="s">
        <v>72</v>
      </c>
      <c r="D37" s="220">
        <v>0.7011</v>
      </c>
    </row>
    <row r="38" spans="2:4" ht="15">
      <c r="B38" s="504"/>
      <c r="C38" s="219" t="s">
        <v>73</v>
      </c>
      <c r="D38" s="220">
        <v>0.7241</v>
      </c>
    </row>
    <row r="39" spans="2:4" ht="15">
      <c r="B39" s="504"/>
      <c r="C39" s="219" t="s">
        <v>74</v>
      </c>
      <c r="D39" s="220">
        <v>0.75</v>
      </c>
    </row>
    <row r="40" spans="2:4" ht="15">
      <c r="B40" s="504"/>
      <c r="C40" s="219" t="s">
        <v>63</v>
      </c>
      <c r="D40" s="220">
        <v>0.7978</v>
      </c>
    </row>
    <row r="41" spans="2:4" ht="15">
      <c r="B41" s="504"/>
      <c r="C41" s="219" t="s">
        <v>64</v>
      </c>
      <c r="D41" s="220">
        <v>0.8315</v>
      </c>
    </row>
    <row r="42" spans="2:4" ht="15">
      <c r="B42" s="504"/>
      <c r="C42" s="219" t="s">
        <v>65</v>
      </c>
      <c r="D42" s="220">
        <v>0.8111</v>
      </c>
    </row>
    <row r="43" spans="2:4" ht="15">
      <c r="B43" s="504"/>
      <c r="C43" s="219" t="s">
        <v>66</v>
      </c>
      <c r="D43" s="220">
        <v>0.8556</v>
      </c>
    </row>
    <row r="44" spans="2:4" ht="15">
      <c r="B44" s="504"/>
      <c r="C44" s="219" t="s">
        <v>67</v>
      </c>
      <c r="D44" s="220">
        <v>0.8556</v>
      </c>
    </row>
    <row r="45" spans="2:4" ht="15.75" thickBot="1">
      <c r="B45" s="505"/>
      <c r="C45" s="221" t="s">
        <v>68</v>
      </c>
      <c r="D45" s="222">
        <v>0.8222</v>
      </c>
    </row>
    <row r="46" spans="2:4" ht="15">
      <c r="B46" s="506">
        <v>2013</v>
      </c>
      <c r="C46" s="226" t="s">
        <v>69</v>
      </c>
      <c r="D46" s="227">
        <v>0.8</v>
      </c>
    </row>
    <row r="47" spans="2:4" ht="15">
      <c r="B47" s="507"/>
      <c r="C47" s="213" t="s">
        <v>70</v>
      </c>
      <c r="D47" s="214">
        <v>0.8222</v>
      </c>
    </row>
    <row r="48" spans="2:4" ht="15">
      <c r="B48" s="507"/>
      <c r="C48" s="213" t="s">
        <v>71</v>
      </c>
      <c r="D48" s="214">
        <f>+V8</f>
        <v>0.8241758241758241</v>
      </c>
    </row>
    <row r="49" spans="2:4" ht="15">
      <c r="B49" s="507"/>
      <c r="C49" s="213" t="s">
        <v>72</v>
      </c>
      <c r="D49" s="214">
        <v>0.8462</v>
      </c>
    </row>
    <row r="50" spans="2:4" ht="15">
      <c r="B50" s="507"/>
      <c r="C50" s="213" t="s">
        <v>73</v>
      </c>
      <c r="D50" s="214">
        <v>0.8791</v>
      </c>
    </row>
    <row r="51" spans="2:4" ht="15">
      <c r="B51" s="507"/>
      <c r="C51" s="213" t="s">
        <v>74</v>
      </c>
      <c r="D51" s="214">
        <v>0.8791</v>
      </c>
    </row>
    <row r="52" spans="2:4" ht="15">
      <c r="B52" s="507"/>
      <c r="C52" s="213" t="s">
        <v>63</v>
      </c>
      <c r="D52" s="214">
        <v>0.9011</v>
      </c>
    </row>
    <row r="53" spans="2:4" ht="15">
      <c r="B53" s="507"/>
      <c r="C53" s="213" t="s">
        <v>64</v>
      </c>
      <c r="D53" s="214">
        <v>0.9121</v>
      </c>
    </row>
    <row r="54" spans="2:4" ht="15">
      <c r="B54" s="507"/>
      <c r="C54" s="213" t="s">
        <v>65</v>
      </c>
      <c r="D54" s="214">
        <f>+AB8</f>
        <v>0.9010989010989011</v>
      </c>
    </row>
    <row r="55" spans="2:4" ht="15">
      <c r="B55" s="507"/>
      <c r="C55" s="213" t="s">
        <v>66</v>
      </c>
      <c r="D55" s="214">
        <f>+AC8</f>
        <v>0.945054945054945</v>
      </c>
    </row>
    <row r="56" spans="2:4" ht="15">
      <c r="B56" s="507"/>
      <c r="C56" s="213" t="s">
        <v>67</v>
      </c>
      <c r="D56" s="214">
        <f>+AD8</f>
        <v>0.9340659340659341</v>
      </c>
    </row>
    <row r="57" spans="2:4" ht="15.75" thickBot="1">
      <c r="B57" s="508"/>
      <c r="C57" s="215" t="s">
        <v>68</v>
      </c>
      <c r="D57" s="216">
        <v>0.9341</v>
      </c>
    </row>
    <row r="58" spans="2:4" ht="15">
      <c r="B58" s="503">
        <v>2014</v>
      </c>
      <c r="C58" s="217" t="s">
        <v>69</v>
      </c>
      <c r="D58" s="218">
        <f>+AF8</f>
        <v>0.9230769230769231</v>
      </c>
    </row>
    <row r="59" spans="2:4" ht="15">
      <c r="B59" s="504"/>
      <c r="C59" s="219" t="s">
        <v>70</v>
      </c>
      <c r="D59" s="220">
        <f>+AG8</f>
        <v>0.9120879120879121</v>
      </c>
    </row>
    <row r="60" spans="2:4" ht="15">
      <c r="B60" s="504"/>
      <c r="C60" s="219" t="s">
        <v>71</v>
      </c>
      <c r="D60" s="220">
        <f>+AH8</f>
        <v>0.9340659340659341</v>
      </c>
    </row>
    <row r="61" spans="2:4" ht="15">
      <c r="B61" s="504"/>
      <c r="C61" s="219" t="s">
        <v>72</v>
      </c>
      <c r="D61" s="220">
        <f>+AI8</f>
        <v>0.9340659340659341</v>
      </c>
    </row>
    <row r="62" spans="2:4" ht="15">
      <c r="B62" s="504"/>
      <c r="C62" s="219" t="s">
        <v>73</v>
      </c>
      <c r="D62" s="220">
        <f>+AJ8</f>
        <v>0.945054945054945</v>
      </c>
    </row>
    <row r="63" spans="2:4" ht="15">
      <c r="B63" s="504"/>
      <c r="C63" s="219" t="s">
        <v>74</v>
      </c>
      <c r="D63" s="220"/>
    </row>
    <row r="64" spans="2:4" ht="15">
      <c r="B64" s="504"/>
      <c r="C64" s="219" t="s">
        <v>63</v>
      </c>
      <c r="D64" s="220"/>
    </row>
    <row r="65" spans="2:4" ht="15">
      <c r="B65" s="504"/>
      <c r="C65" s="219" t="s">
        <v>64</v>
      </c>
      <c r="D65" s="220"/>
    </row>
    <row r="66" spans="2:4" ht="15">
      <c r="B66" s="504"/>
      <c r="C66" s="219" t="s">
        <v>65</v>
      </c>
      <c r="D66" s="220"/>
    </row>
    <row r="67" spans="2:4" ht="15">
      <c r="B67" s="504"/>
      <c r="C67" s="219" t="s">
        <v>66</v>
      </c>
      <c r="D67" s="220"/>
    </row>
    <row r="68" spans="2:4" ht="15">
      <c r="B68" s="504"/>
      <c r="C68" s="219" t="s">
        <v>67</v>
      </c>
      <c r="D68" s="220"/>
    </row>
    <row r="69" spans="2:4" ht="15.75" thickBot="1">
      <c r="B69" s="505"/>
      <c r="C69" s="221" t="s">
        <v>68</v>
      </c>
      <c r="D69" s="222"/>
    </row>
  </sheetData>
  <sheetProtection/>
  <mergeCells count="14">
    <mergeCell ref="T2:AE2"/>
    <mergeCell ref="B4:D4"/>
    <mergeCell ref="B5:D5"/>
    <mergeCell ref="B6:D6"/>
    <mergeCell ref="B7:D7"/>
    <mergeCell ref="AF2:AJ2"/>
    <mergeCell ref="B8:D8"/>
    <mergeCell ref="B58:B69"/>
    <mergeCell ref="B46:B57"/>
    <mergeCell ref="E2:G2"/>
    <mergeCell ref="H2:S2"/>
    <mergeCell ref="B16:B21"/>
    <mergeCell ref="B22:B33"/>
    <mergeCell ref="B34:B45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L526"/>
  <sheetViews>
    <sheetView showGridLines="0" zoomScalePageLayoutView="0" workbookViewId="0" topLeftCell="A1">
      <selection activeCell="E10" sqref="E10"/>
    </sheetView>
  </sheetViews>
  <sheetFormatPr defaultColWidth="11.421875" defaultRowHeight="15"/>
  <cols>
    <col min="1" max="1" width="2.8515625" style="16" customWidth="1"/>
    <col min="2" max="2" width="8.421875" style="16" customWidth="1"/>
    <col min="3" max="3" width="20.140625" style="16" customWidth="1"/>
    <col min="4" max="4" width="11.28125" style="16" customWidth="1"/>
    <col min="5" max="5" width="12.00390625" style="16" customWidth="1"/>
    <col min="6" max="6" width="14.00390625" style="16" customWidth="1"/>
    <col min="7" max="7" width="10.421875" style="16" customWidth="1"/>
    <col min="8" max="8" width="2.8515625" style="16" customWidth="1"/>
    <col min="9" max="9" width="9.57421875" style="16" customWidth="1"/>
    <col min="10" max="10" width="18.421875" style="16" bestFit="1" customWidth="1"/>
    <col min="11" max="11" width="13.00390625" style="16" customWidth="1"/>
    <col min="12" max="12" width="11.8515625" style="16" customWidth="1"/>
    <col min="13" max="13" width="13.00390625" style="16" customWidth="1"/>
    <col min="14" max="14" width="12.140625" style="16" customWidth="1"/>
    <col min="15" max="15" width="2.00390625" style="0" customWidth="1"/>
    <col min="17" max="17" width="18.421875" style="0" bestFit="1" customWidth="1"/>
    <col min="20" max="20" width="12.57421875" style="0" customWidth="1"/>
    <col min="21" max="21" width="13.421875" style="0" customWidth="1"/>
    <col min="22" max="22" width="1.8515625" style="0" customWidth="1"/>
    <col min="23" max="37" width="11.421875" style="16" customWidth="1"/>
  </cols>
  <sheetData>
    <row r="1" s="16" customFormat="1" ht="9.75" customHeight="1"/>
    <row r="2" spans="2:38" ht="18.75">
      <c r="B2" s="366" t="s">
        <v>178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AL2" s="16"/>
    </row>
    <row r="3" spans="15:38" ht="8.25" customHeight="1" thickBot="1">
      <c r="O3" s="14"/>
      <c r="P3" s="14"/>
      <c r="Q3" s="14"/>
      <c r="R3" s="14"/>
      <c r="S3" s="14"/>
      <c r="T3" s="14"/>
      <c r="U3" s="14"/>
      <c r="V3" s="14"/>
      <c r="AL3" s="16"/>
    </row>
    <row r="4" spans="2:22" ht="19.5" customHeight="1" thickBot="1">
      <c r="B4" s="458" t="s">
        <v>137</v>
      </c>
      <c r="C4" s="459"/>
      <c r="O4" s="14"/>
      <c r="P4" s="14"/>
      <c r="Q4" s="14"/>
      <c r="R4" s="14"/>
      <c r="S4" s="14"/>
      <c r="T4" s="14"/>
      <c r="U4" s="21"/>
      <c r="V4" s="14"/>
    </row>
    <row r="5" spans="2:22" ht="19.5" thickBot="1">
      <c r="B5" s="460" t="s">
        <v>138</v>
      </c>
      <c r="C5" s="461"/>
      <c r="O5" s="14"/>
      <c r="P5" s="14"/>
      <c r="Q5" s="14"/>
      <c r="R5" s="14"/>
      <c r="S5" s="14"/>
      <c r="T5" s="14"/>
      <c r="U5" s="18"/>
      <c r="V5" s="14"/>
    </row>
    <row r="6" spans="2:22" ht="19.5" thickBot="1">
      <c r="B6" s="462" t="s">
        <v>139</v>
      </c>
      <c r="C6" s="463"/>
      <c r="O6" s="14"/>
      <c r="P6" s="14"/>
      <c r="Q6" s="14"/>
      <c r="R6" s="14"/>
      <c r="S6" s="14"/>
      <c r="T6" s="14"/>
      <c r="U6" s="18"/>
      <c r="V6" s="14"/>
    </row>
    <row r="7" s="16" customFormat="1" ht="7.5" customHeight="1" thickBot="1"/>
    <row r="8" spans="2:37" ht="16.5" thickBot="1">
      <c r="B8" s="455" t="s">
        <v>208</v>
      </c>
      <c r="C8" s="456"/>
      <c r="D8" s="456"/>
      <c r="E8" s="456"/>
      <c r="F8" s="456"/>
      <c r="G8" s="457"/>
      <c r="I8" s="455" t="s">
        <v>206</v>
      </c>
      <c r="J8" s="456"/>
      <c r="K8" s="456"/>
      <c r="L8" s="456"/>
      <c r="M8" s="456"/>
      <c r="N8" s="457"/>
      <c r="O8" s="16"/>
      <c r="P8" s="455" t="s">
        <v>205</v>
      </c>
      <c r="Q8" s="456"/>
      <c r="R8" s="456"/>
      <c r="S8" s="456"/>
      <c r="T8" s="456"/>
      <c r="U8" s="457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2:37" ht="39" thickBot="1">
      <c r="B9" s="312" t="s">
        <v>117</v>
      </c>
      <c r="C9" s="312" t="s">
        <v>116</v>
      </c>
      <c r="D9" s="312" t="s">
        <v>55</v>
      </c>
      <c r="E9" s="312" t="s">
        <v>75</v>
      </c>
      <c r="F9" s="312" t="s">
        <v>5</v>
      </c>
      <c r="G9" s="312" t="s">
        <v>21</v>
      </c>
      <c r="I9" s="280" t="s">
        <v>117</v>
      </c>
      <c r="J9" s="280" t="s">
        <v>116</v>
      </c>
      <c r="K9" s="280" t="s">
        <v>55</v>
      </c>
      <c r="L9" s="280" t="s">
        <v>75</v>
      </c>
      <c r="M9" s="280" t="s">
        <v>5</v>
      </c>
      <c r="N9" s="280" t="s">
        <v>21</v>
      </c>
      <c r="O9" s="16"/>
      <c r="P9" s="312" t="s">
        <v>117</v>
      </c>
      <c r="Q9" s="312" t="s">
        <v>116</v>
      </c>
      <c r="R9" s="312" t="s">
        <v>55</v>
      </c>
      <c r="S9" s="312" t="s">
        <v>75</v>
      </c>
      <c r="T9" s="312" t="s">
        <v>5</v>
      </c>
      <c r="U9" s="312" t="s">
        <v>21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2:37" ht="15.75">
      <c r="B10" s="390">
        <v>1</v>
      </c>
      <c r="C10" s="394" t="s">
        <v>77</v>
      </c>
      <c r="D10" s="394">
        <v>700</v>
      </c>
      <c r="E10" s="394">
        <v>3023</v>
      </c>
      <c r="F10" s="395">
        <v>1</v>
      </c>
      <c r="G10" s="396">
        <v>1</v>
      </c>
      <c r="I10" s="56">
        <v>1</v>
      </c>
      <c r="J10" s="230" t="s">
        <v>0</v>
      </c>
      <c r="K10" s="230">
        <v>700</v>
      </c>
      <c r="L10" s="230">
        <v>1994</v>
      </c>
      <c r="M10" s="165">
        <v>1</v>
      </c>
      <c r="N10" s="166">
        <v>1</v>
      </c>
      <c r="O10" s="16"/>
      <c r="P10" s="316">
        <v>1</v>
      </c>
      <c r="Q10" s="317" t="s">
        <v>77</v>
      </c>
      <c r="R10" s="317">
        <v>700</v>
      </c>
      <c r="S10" s="317">
        <v>2663</v>
      </c>
      <c r="T10" s="318">
        <v>1</v>
      </c>
      <c r="U10" s="319">
        <v>1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2:37" ht="15.75">
      <c r="B11" s="391">
        <v>1</v>
      </c>
      <c r="C11" s="397" t="s">
        <v>0</v>
      </c>
      <c r="D11" s="397">
        <v>700</v>
      </c>
      <c r="E11" s="397">
        <v>2014</v>
      </c>
      <c r="F11" s="398">
        <v>1</v>
      </c>
      <c r="G11" s="399">
        <v>1</v>
      </c>
      <c r="I11" s="60">
        <v>1</v>
      </c>
      <c r="J11" s="231" t="s">
        <v>78</v>
      </c>
      <c r="K11" s="231">
        <v>700</v>
      </c>
      <c r="L11" s="231">
        <v>1199</v>
      </c>
      <c r="M11" s="167">
        <v>1</v>
      </c>
      <c r="N11" s="168">
        <v>1</v>
      </c>
      <c r="O11" s="16"/>
      <c r="P11" s="320">
        <v>1</v>
      </c>
      <c r="Q11" s="314" t="s">
        <v>0</v>
      </c>
      <c r="R11" s="314">
        <v>700</v>
      </c>
      <c r="S11" s="314">
        <v>2174</v>
      </c>
      <c r="T11" s="315">
        <v>1</v>
      </c>
      <c r="U11" s="321">
        <v>1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2:37" ht="15.75">
      <c r="B12" s="391">
        <v>1</v>
      </c>
      <c r="C12" s="397" t="s">
        <v>43</v>
      </c>
      <c r="D12" s="397">
        <v>700</v>
      </c>
      <c r="E12" s="397">
        <v>1903</v>
      </c>
      <c r="F12" s="398">
        <v>1</v>
      </c>
      <c r="G12" s="399">
        <v>1</v>
      </c>
      <c r="I12" s="60">
        <v>1</v>
      </c>
      <c r="J12" s="231" t="s">
        <v>26</v>
      </c>
      <c r="K12" s="231">
        <v>700</v>
      </c>
      <c r="L12" s="231">
        <v>1000</v>
      </c>
      <c r="M12" s="167">
        <v>1</v>
      </c>
      <c r="N12" s="168">
        <v>1</v>
      </c>
      <c r="O12" s="16"/>
      <c r="P12" s="320">
        <v>1</v>
      </c>
      <c r="Q12" s="314" t="s">
        <v>78</v>
      </c>
      <c r="R12" s="314">
        <v>700</v>
      </c>
      <c r="S12" s="314">
        <v>1354</v>
      </c>
      <c r="T12" s="315">
        <v>1</v>
      </c>
      <c r="U12" s="321">
        <v>1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2:37" ht="15.75">
      <c r="B13" s="391">
        <v>1</v>
      </c>
      <c r="C13" s="397" t="s">
        <v>78</v>
      </c>
      <c r="D13" s="397">
        <v>700</v>
      </c>
      <c r="E13" s="397">
        <v>1156</v>
      </c>
      <c r="F13" s="398">
        <v>1</v>
      </c>
      <c r="G13" s="399">
        <v>1</v>
      </c>
      <c r="I13" s="60">
        <v>1</v>
      </c>
      <c r="J13" s="231" t="s">
        <v>37</v>
      </c>
      <c r="K13" s="231">
        <v>700</v>
      </c>
      <c r="L13" s="231">
        <v>753</v>
      </c>
      <c r="M13" s="167">
        <v>1</v>
      </c>
      <c r="N13" s="168">
        <v>1</v>
      </c>
      <c r="O13" s="16"/>
      <c r="P13" s="320">
        <v>1</v>
      </c>
      <c r="Q13" s="314" t="s">
        <v>97</v>
      </c>
      <c r="R13" s="314">
        <v>400</v>
      </c>
      <c r="S13" s="314">
        <v>1019</v>
      </c>
      <c r="T13" s="315">
        <v>1</v>
      </c>
      <c r="U13" s="321">
        <v>1</v>
      </c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ht="15.75">
      <c r="B14" s="391">
        <v>1</v>
      </c>
      <c r="C14" s="397" t="s">
        <v>26</v>
      </c>
      <c r="D14" s="397">
        <v>700</v>
      </c>
      <c r="E14" s="397">
        <v>1014</v>
      </c>
      <c r="F14" s="398">
        <v>1</v>
      </c>
      <c r="G14" s="399">
        <v>1</v>
      </c>
      <c r="I14" s="60">
        <v>1</v>
      </c>
      <c r="J14" s="231" t="s">
        <v>97</v>
      </c>
      <c r="K14" s="231">
        <v>400</v>
      </c>
      <c r="L14" s="231">
        <v>951</v>
      </c>
      <c r="M14" s="167">
        <v>1</v>
      </c>
      <c r="N14" s="168">
        <v>1</v>
      </c>
      <c r="O14" s="16"/>
      <c r="P14" s="320">
        <v>1</v>
      </c>
      <c r="Q14" s="314" t="s">
        <v>24</v>
      </c>
      <c r="R14" s="314">
        <v>400</v>
      </c>
      <c r="S14" s="314">
        <v>900</v>
      </c>
      <c r="T14" s="315">
        <v>1</v>
      </c>
      <c r="U14" s="321">
        <v>1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ht="15.75">
      <c r="B15" s="391">
        <v>1</v>
      </c>
      <c r="C15" s="397" t="s">
        <v>97</v>
      </c>
      <c r="D15" s="397">
        <v>400</v>
      </c>
      <c r="E15" s="397">
        <v>1066</v>
      </c>
      <c r="F15" s="398">
        <v>1</v>
      </c>
      <c r="G15" s="399">
        <v>1</v>
      </c>
      <c r="I15" s="60">
        <v>1</v>
      </c>
      <c r="J15" s="231" t="s">
        <v>24</v>
      </c>
      <c r="K15" s="231">
        <v>400</v>
      </c>
      <c r="L15" s="231">
        <v>914</v>
      </c>
      <c r="M15" s="167">
        <v>1</v>
      </c>
      <c r="N15" s="168">
        <v>1</v>
      </c>
      <c r="O15" s="16"/>
      <c r="P15" s="320">
        <v>1</v>
      </c>
      <c r="Q15" s="314" t="s">
        <v>51</v>
      </c>
      <c r="R15" s="314">
        <v>400</v>
      </c>
      <c r="S15" s="314">
        <v>782</v>
      </c>
      <c r="T15" s="315">
        <v>1</v>
      </c>
      <c r="U15" s="321">
        <v>1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ht="15.75">
      <c r="B16" s="391">
        <v>1</v>
      </c>
      <c r="C16" s="397" t="s">
        <v>36</v>
      </c>
      <c r="D16" s="397">
        <v>400</v>
      </c>
      <c r="E16" s="397">
        <v>820</v>
      </c>
      <c r="F16" s="398">
        <v>1</v>
      </c>
      <c r="G16" s="399">
        <v>1</v>
      </c>
      <c r="I16" s="60">
        <v>1</v>
      </c>
      <c r="J16" s="231" t="s">
        <v>36</v>
      </c>
      <c r="K16" s="231">
        <v>400</v>
      </c>
      <c r="L16" s="231">
        <v>890</v>
      </c>
      <c r="M16" s="167">
        <v>1</v>
      </c>
      <c r="N16" s="168">
        <v>1</v>
      </c>
      <c r="O16" s="16"/>
      <c r="P16" s="320">
        <v>1</v>
      </c>
      <c r="Q16" s="314" t="s">
        <v>54</v>
      </c>
      <c r="R16" s="314">
        <v>400</v>
      </c>
      <c r="S16" s="314">
        <v>757</v>
      </c>
      <c r="T16" s="315">
        <v>1</v>
      </c>
      <c r="U16" s="321">
        <v>1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ht="15.75">
      <c r="B17" s="391">
        <v>1</v>
      </c>
      <c r="C17" s="397" t="s">
        <v>1</v>
      </c>
      <c r="D17" s="397">
        <v>400</v>
      </c>
      <c r="E17" s="397">
        <v>743</v>
      </c>
      <c r="F17" s="398">
        <v>1</v>
      </c>
      <c r="G17" s="399">
        <v>1</v>
      </c>
      <c r="I17" s="60">
        <v>1</v>
      </c>
      <c r="J17" s="231" t="s">
        <v>52</v>
      </c>
      <c r="K17" s="231">
        <v>400</v>
      </c>
      <c r="L17" s="231">
        <v>772</v>
      </c>
      <c r="M17" s="167">
        <v>1</v>
      </c>
      <c r="N17" s="168">
        <v>1</v>
      </c>
      <c r="O17" s="16"/>
      <c r="P17" s="320">
        <v>1</v>
      </c>
      <c r="Q17" s="314" t="s">
        <v>52</v>
      </c>
      <c r="R17" s="314">
        <v>400</v>
      </c>
      <c r="S17" s="314">
        <v>723</v>
      </c>
      <c r="T17" s="315">
        <v>1</v>
      </c>
      <c r="U17" s="321">
        <v>1</v>
      </c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ht="15.75">
      <c r="B18" s="391">
        <v>1</v>
      </c>
      <c r="C18" s="397" t="s">
        <v>103</v>
      </c>
      <c r="D18" s="397">
        <v>400</v>
      </c>
      <c r="E18" s="397">
        <v>724</v>
      </c>
      <c r="F18" s="398">
        <v>1</v>
      </c>
      <c r="G18" s="399">
        <v>1</v>
      </c>
      <c r="I18" s="60">
        <v>1</v>
      </c>
      <c r="J18" s="231" t="s">
        <v>54</v>
      </c>
      <c r="K18" s="231">
        <v>400</v>
      </c>
      <c r="L18" s="231">
        <v>716</v>
      </c>
      <c r="M18" s="167">
        <v>1</v>
      </c>
      <c r="N18" s="168">
        <v>1</v>
      </c>
      <c r="O18" s="16"/>
      <c r="P18" s="320">
        <v>1</v>
      </c>
      <c r="Q18" s="314" t="s">
        <v>16</v>
      </c>
      <c r="R18" s="314">
        <v>400</v>
      </c>
      <c r="S18" s="314">
        <v>696</v>
      </c>
      <c r="T18" s="315">
        <v>1</v>
      </c>
      <c r="U18" s="321">
        <v>1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37" ht="15.75">
      <c r="B19" s="391">
        <v>1</v>
      </c>
      <c r="C19" s="397" t="s">
        <v>54</v>
      </c>
      <c r="D19" s="397">
        <v>400</v>
      </c>
      <c r="E19" s="397">
        <v>711</v>
      </c>
      <c r="F19" s="398">
        <v>1</v>
      </c>
      <c r="G19" s="399">
        <v>1</v>
      </c>
      <c r="I19" s="60">
        <v>1</v>
      </c>
      <c r="J19" s="231" t="s">
        <v>16</v>
      </c>
      <c r="K19" s="231">
        <v>400</v>
      </c>
      <c r="L19" s="231">
        <v>703</v>
      </c>
      <c r="M19" s="167">
        <v>1</v>
      </c>
      <c r="N19" s="168">
        <v>1</v>
      </c>
      <c r="O19" s="16"/>
      <c r="P19" s="320">
        <v>1</v>
      </c>
      <c r="Q19" s="314" t="s">
        <v>110</v>
      </c>
      <c r="R19" s="314">
        <v>400</v>
      </c>
      <c r="S19" s="314">
        <v>661</v>
      </c>
      <c r="T19" s="315">
        <v>1</v>
      </c>
      <c r="U19" s="321">
        <v>1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2:37" ht="15.75">
      <c r="B20" s="391">
        <v>1</v>
      </c>
      <c r="C20" s="397" t="s">
        <v>16</v>
      </c>
      <c r="D20" s="397">
        <v>400</v>
      </c>
      <c r="E20" s="397">
        <v>678</v>
      </c>
      <c r="F20" s="398">
        <v>1</v>
      </c>
      <c r="G20" s="399">
        <v>1</v>
      </c>
      <c r="I20" s="60">
        <v>1</v>
      </c>
      <c r="J20" s="231" t="s">
        <v>103</v>
      </c>
      <c r="K20" s="231">
        <v>400</v>
      </c>
      <c r="L20" s="231">
        <v>688</v>
      </c>
      <c r="M20" s="167">
        <v>1</v>
      </c>
      <c r="N20" s="168">
        <v>1</v>
      </c>
      <c r="O20" s="16"/>
      <c r="P20" s="320">
        <v>1</v>
      </c>
      <c r="Q20" s="314" t="s">
        <v>3</v>
      </c>
      <c r="R20" s="314">
        <v>400</v>
      </c>
      <c r="S20" s="314">
        <v>593</v>
      </c>
      <c r="T20" s="315">
        <v>1</v>
      </c>
      <c r="U20" s="321">
        <v>1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2:37" ht="15.75">
      <c r="B21" s="391">
        <v>1</v>
      </c>
      <c r="C21" s="397" t="s">
        <v>52</v>
      </c>
      <c r="D21" s="397">
        <v>400</v>
      </c>
      <c r="E21" s="397">
        <v>653</v>
      </c>
      <c r="F21" s="398">
        <v>1</v>
      </c>
      <c r="G21" s="399">
        <v>1</v>
      </c>
      <c r="I21" s="60">
        <v>1</v>
      </c>
      <c r="J21" s="231" t="s">
        <v>51</v>
      </c>
      <c r="K21" s="231">
        <v>400</v>
      </c>
      <c r="L21" s="231">
        <v>619</v>
      </c>
      <c r="M21" s="167">
        <v>1</v>
      </c>
      <c r="N21" s="168">
        <v>1</v>
      </c>
      <c r="O21" s="16"/>
      <c r="P21" s="320">
        <v>1</v>
      </c>
      <c r="Q21" s="314" t="s">
        <v>98</v>
      </c>
      <c r="R21" s="314">
        <v>400</v>
      </c>
      <c r="S21" s="314">
        <v>551</v>
      </c>
      <c r="T21" s="315">
        <v>1</v>
      </c>
      <c r="U21" s="321">
        <v>1</v>
      </c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2:37" ht="15.75">
      <c r="B22" s="391">
        <v>1</v>
      </c>
      <c r="C22" s="397" t="s">
        <v>50</v>
      </c>
      <c r="D22" s="397">
        <v>400</v>
      </c>
      <c r="E22" s="397">
        <v>615</v>
      </c>
      <c r="F22" s="398">
        <v>1</v>
      </c>
      <c r="G22" s="399">
        <v>1</v>
      </c>
      <c r="I22" s="60">
        <v>1</v>
      </c>
      <c r="J22" s="231" t="s">
        <v>50</v>
      </c>
      <c r="K22" s="231">
        <v>400</v>
      </c>
      <c r="L22" s="231">
        <v>561</v>
      </c>
      <c r="M22" s="167">
        <v>1</v>
      </c>
      <c r="N22" s="168">
        <v>1</v>
      </c>
      <c r="O22" s="16"/>
      <c r="P22" s="320">
        <v>1</v>
      </c>
      <c r="Q22" s="314" t="s">
        <v>103</v>
      </c>
      <c r="R22" s="314">
        <v>400</v>
      </c>
      <c r="S22" s="314">
        <v>533</v>
      </c>
      <c r="T22" s="315">
        <v>1</v>
      </c>
      <c r="U22" s="321">
        <v>1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2:37" ht="15.75">
      <c r="B23" s="391">
        <v>1</v>
      </c>
      <c r="C23" s="397" t="s">
        <v>51</v>
      </c>
      <c r="D23" s="397">
        <v>400</v>
      </c>
      <c r="E23" s="397">
        <v>599</v>
      </c>
      <c r="F23" s="398">
        <v>1</v>
      </c>
      <c r="G23" s="399">
        <v>1</v>
      </c>
      <c r="I23" s="60">
        <v>1</v>
      </c>
      <c r="J23" s="231" t="s">
        <v>47</v>
      </c>
      <c r="K23" s="231">
        <v>400</v>
      </c>
      <c r="L23" s="231">
        <v>556</v>
      </c>
      <c r="M23" s="167">
        <v>1</v>
      </c>
      <c r="N23" s="168">
        <v>1</v>
      </c>
      <c r="O23" s="16"/>
      <c r="P23" s="320">
        <v>1</v>
      </c>
      <c r="Q23" s="314" t="s">
        <v>50</v>
      </c>
      <c r="R23" s="314">
        <v>400</v>
      </c>
      <c r="S23" s="314">
        <v>513</v>
      </c>
      <c r="T23" s="315">
        <v>1</v>
      </c>
      <c r="U23" s="321">
        <v>1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2:37" ht="15.75">
      <c r="B24" s="391">
        <v>1</v>
      </c>
      <c r="C24" s="397" t="s">
        <v>76</v>
      </c>
      <c r="D24" s="397">
        <v>400</v>
      </c>
      <c r="E24" s="397">
        <v>514</v>
      </c>
      <c r="F24" s="398">
        <v>1</v>
      </c>
      <c r="G24" s="399">
        <v>1</v>
      </c>
      <c r="I24" s="60">
        <v>1</v>
      </c>
      <c r="J24" s="231" t="s">
        <v>198</v>
      </c>
      <c r="K24" s="231">
        <v>400</v>
      </c>
      <c r="L24" s="231">
        <v>545</v>
      </c>
      <c r="M24" s="167">
        <v>1</v>
      </c>
      <c r="N24" s="168">
        <v>1</v>
      </c>
      <c r="O24" s="16"/>
      <c r="P24" s="320">
        <v>1</v>
      </c>
      <c r="Q24" s="314" t="s">
        <v>48</v>
      </c>
      <c r="R24" s="314">
        <v>400</v>
      </c>
      <c r="S24" s="314">
        <v>502</v>
      </c>
      <c r="T24" s="315">
        <v>1</v>
      </c>
      <c r="U24" s="321">
        <v>1</v>
      </c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2:37" ht="15.75">
      <c r="B25" s="391">
        <v>2</v>
      </c>
      <c r="C25" s="397" t="s">
        <v>13</v>
      </c>
      <c r="D25" s="397">
        <v>700</v>
      </c>
      <c r="E25" s="397">
        <v>1742</v>
      </c>
      <c r="F25" s="398">
        <v>0.9994</v>
      </c>
      <c r="G25" s="399">
        <v>0.9997</v>
      </c>
      <c r="I25" s="60">
        <v>1</v>
      </c>
      <c r="J25" s="231" t="s">
        <v>48</v>
      </c>
      <c r="K25" s="231">
        <v>400</v>
      </c>
      <c r="L25" s="231">
        <v>456</v>
      </c>
      <c r="M25" s="167">
        <v>1</v>
      </c>
      <c r="N25" s="168">
        <v>1</v>
      </c>
      <c r="O25" s="16"/>
      <c r="P25" s="320">
        <v>1</v>
      </c>
      <c r="Q25" s="314" t="s">
        <v>76</v>
      </c>
      <c r="R25" s="314">
        <v>400</v>
      </c>
      <c r="S25" s="314">
        <v>451</v>
      </c>
      <c r="T25" s="315">
        <v>1</v>
      </c>
      <c r="U25" s="321">
        <v>1</v>
      </c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2:37" ht="15.75">
      <c r="B26" s="391">
        <v>3</v>
      </c>
      <c r="C26" s="397" t="s">
        <v>111</v>
      </c>
      <c r="D26" s="397">
        <v>400</v>
      </c>
      <c r="E26" s="397">
        <v>842</v>
      </c>
      <c r="F26" s="398">
        <v>0.9989</v>
      </c>
      <c r="G26" s="399">
        <v>0.99945</v>
      </c>
      <c r="I26" s="60">
        <v>2</v>
      </c>
      <c r="J26" s="231" t="s">
        <v>77</v>
      </c>
      <c r="K26" s="231">
        <v>700</v>
      </c>
      <c r="L26" s="231">
        <v>3331</v>
      </c>
      <c r="M26" s="167">
        <v>0.9997</v>
      </c>
      <c r="N26" s="168">
        <v>0.99985</v>
      </c>
      <c r="O26" s="16"/>
      <c r="P26" s="320">
        <v>2</v>
      </c>
      <c r="Q26" s="314" t="s">
        <v>13</v>
      </c>
      <c r="R26" s="314">
        <v>700</v>
      </c>
      <c r="S26" s="314">
        <v>1871</v>
      </c>
      <c r="T26" s="315">
        <v>0.999</v>
      </c>
      <c r="U26" s="321">
        <v>0.9995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2:37" ht="15.75">
      <c r="B27" s="391">
        <v>4</v>
      </c>
      <c r="C27" s="397" t="s">
        <v>81</v>
      </c>
      <c r="D27" s="397">
        <v>400</v>
      </c>
      <c r="E27" s="397">
        <v>810</v>
      </c>
      <c r="F27" s="398">
        <v>0.9988</v>
      </c>
      <c r="G27" s="399">
        <v>0.9994000000000001</v>
      </c>
      <c r="I27" s="60">
        <v>3</v>
      </c>
      <c r="J27" s="231" t="s">
        <v>110</v>
      </c>
      <c r="K27" s="231">
        <v>400</v>
      </c>
      <c r="L27" s="231">
        <v>591</v>
      </c>
      <c r="M27" s="167">
        <v>0.9984</v>
      </c>
      <c r="N27" s="168">
        <v>0.9992</v>
      </c>
      <c r="O27" s="16"/>
      <c r="P27" s="320">
        <v>3</v>
      </c>
      <c r="Q27" s="314" t="s">
        <v>12</v>
      </c>
      <c r="R27" s="314">
        <v>400</v>
      </c>
      <c r="S27" s="314">
        <v>2017</v>
      </c>
      <c r="T27" s="315">
        <v>0.9988</v>
      </c>
      <c r="U27" s="321">
        <v>0.9994000000000001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2:37" ht="15.75">
      <c r="B28" s="391">
        <v>4</v>
      </c>
      <c r="C28" s="397" t="s">
        <v>98</v>
      </c>
      <c r="D28" s="397">
        <v>400</v>
      </c>
      <c r="E28" s="397">
        <v>931</v>
      </c>
      <c r="F28" s="398">
        <v>0.9987</v>
      </c>
      <c r="G28" s="399">
        <v>0.99935</v>
      </c>
      <c r="I28" s="60">
        <v>4</v>
      </c>
      <c r="J28" s="231" t="s">
        <v>105</v>
      </c>
      <c r="K28" s="231">
        <v>400</v>
      </c>
      <c r="L28" s="231">
        <v>478</v>
      </c>
      <c r="M28" s="167">
        <v>0.998</v>
      </c>
      <c r="N28" s="168">
        <v>0.999</v>
      </c>
      <c r="O28" s="16"/>
      <c r="P28" s="320">
        <v>3</v>
      </c>
      <c r="Q28" s="314" t="s">
        <v>111</v>
      </c>
      <c r="R28" s="314">
        <v>400</v>
      </c>
      <c r="S28" s="314">
        <v>816</v>
      </c>
      <c r="T28" s="315">
        <v>0.9987</v>
      </c>
      <c r="U28" s="321">
        <v>0.99935</v>
      </c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2:37" ht="15.75">
      <c r="B29" s="391">
        <v>4</v>
      </c>
      <c r="C29" s="397" t="s">
        <v>110</v>
      </c>
      <c r="D29" s="397">
        <v>400</v>
      </c>
      <c r="E29" s="397">
        <v>855</v>
      </c>
      <c r="F29" s="398">
        <v>0.9987</v>
      </c>
      <c r="G29" s="399">
        <v>0.99935</v>
      </c>
      <c r="I29" s="60">
        <v>5</v>
      </c>
      <c r="J29" s="231" t="s">
        <v>43</v>
      </c>
      <c r="K29" s="231">
        <v>700</v>
      </c>
      <c r="L29" s="231">
        <v>1634</v>
      </c>
      <c r="M29" s="167">
        <v>0.9975</v>
      </c>
      <c r="N29" s="168">
        <v>0.99875</v>
      </c>
      <c r="O29" s="16"/>
      <c r="P29" s="320">
        <v>4</v>
      </c>
      <c r="Q29" s="313" t="s">
        <v>162</v>
      </c>
      <c r="R29" s="314">
        <v>400</v>
      </c>
      <c r="S29" s="314">
        <v>666</v>
      </c>
      <c r="T29" s="315">
        <v>0.9984</v>
      </c>
      <c r="U29" s="321">
        <v>0.9992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2:37" ht="15.75">
      <c r="B30" s="391">
        <v>5</v>
      </c>
      <c r="C30" s="397" t="s">
        <v>162</v>
      </c>
      <c r="D30" s="397">
        <v>400</v>
      </c>
      <c r="E30" s="397">
        <v>593</v>
      </c>
      <c r="F30" s="398">
        <v>1</v>
      </c>
      <c r="G30" s="399">
        <v>0.9993212669683258</v>
      </c>
      <c r="I30" s="60">
        <v>6</v>
      </c>
      <c r="J30" s="231" t="s">
        <v>13</v>
      </c>
      <c r="K30" s="231">
        <v>700</v>
      </c>
      <c r="L30" s="231">
        <v>1752</v>
      </c>
      <c r="M30" s="167">
        <v>0.9973</v>
      </c>
      <c r="N30" s="168">
        <v>0.99865</v>
      </c>
      <c r="O30" s="16"/>
      <c r="P30" s="320">
        <v>5</v>
      </c>
      <c r="Q30" s="314" t="s">
        <v>105</v>
      </c>
      <c r="R30" s="314">
        <v>400</v>
      </c>
      <c r="S30" s="314">
        <v>500</v>
      </c>
      <c r="T30" s="315">
        <v>0.9982</v>
      </c>
      <c r="U30" s="321">
        <v>0.9991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2:37" ht="15.75">
      <c r="B31" s="391">
        <v>6</v>
      </c>
      <c r="C31" s="397" t="s">
        <v>24</v>
      </c>
      <c r="D31" s="397">
        <v>400</v>
      </c>
      <c r="E31" s="397">
        <v>1062</v>
      </c>
      <c r="F31" s="398">
        <v>0.9991</v>
      </c>
      <c r="G31" s="399">
        <v>0.9991613989637306</v>
      </c>
      <c r="I31" s="60">
        <v>7</v>
      </c>
      <c r="J31" s="231" t="s">
        <v>111</v>
      </c>
      <c r="K31" s="231">
        <v>400</v>
      </c>
      <c r="L31" s="231">
        <v>888</v>
      </c>
      <c r="M31" s="167">
        <v>0.9966</v>
      </c>
      <c r="N31" s="168">
        <v>0.9983</v>
      </c>
      <c r="O31" s="16"/>
      <c r="P31" s="320">
        <v>6</v>
      </c>
      <c r="Q31" s="313" t="s">
        <v>163</v>
      </c>
      <c r="R31" s="314">
        <v>700</v>
      </c>
      <c r="S31" s="314">
        <v>1360</v>
      </c>
      <c r="T31" s="315">
        <v>0.998</v>
      </c>
      <c r="U31" s="321">
        <v>0.999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2:37" ht="15.75">
      <c r="B32" s="391">
        <v>6</v>
      </c>
      <c r="C32" s="397" t="s">
        <v>3</v>
      </c>
      <c r="D32" s="397">
        <v>400</v>
      </c>
      <c r="E32" s="397">
        <v>687</v>
      </c>
      <c r="F32" s="398">
        <v>0.9983</v>
      </c>
      <c r="G32" s="399">
        <v>0.99915</v>
      </c>
      <c r="I32" s="60">
        <v>7</v>
      </c>
      <c r="J32" s="231" t="s">
        <v>98</v>
      </c>
      <c r="K32" s="231">
        <v>400</v>
      </c>
      <c r="L32" s="231">
        <v>623</v>
      </c>
      <c r="M32" s="167">
        <v>0.9966</v>
      </c>
      <c r="N32" s="168">
        <v>0.9983</v>
      </c>
      <c r="O32" s="16"/>
      <c r="P32" s="320">
        <v>7</v>
      </c>
      <c r="Q32" s="314" t="s">
        <v>14</v>
      </c>
      <c r="R32" s="314">
        <v>700</v>
      </c>
      <c r="S32" s="314">
        <v>2014</v>
      </c>
      <c r="T32" s="315">
        <v>0.998</v>
      </c>
      <c r="U32" s="321">
        <v>0.9987777777777778</v>
      </c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2:37" ht="15.75">
      <c r="B33" s="391">
        <v>7</v>
      </c>
      <c r="C33" s="397" t="s">
        <v>17</v>
      </c>
      <c r="D33" s="397">
        <v>400</v>
      </c>
      <c r="E33" s="397">
        <v>452</v>
      </c>
      <c r="F33" s="398">
        <v>0.9982</v>
      </c>
      <c r="G33" s="399">
        <v>0.9991</v>
      </c>
      <c r="I33" s="60">
        <v>8</v>
      </c>
      <c r="J33" s="231" t="s">
        <v>3</v>
      </c>
      <c r="K33" s="231">
        <v>400</v>
      </c>
      <c r="L33" s="231">
        <v>528</v>
      </c>
      <c r="M33" s="167">
        <v>0.9982</v>
      </c>
      <c r="N33" s="168">
        <v>0.9981825688073394</v>
      </c>
      <c r="O33" s="16"/>
      <c r="P33" s="320">
        <v>8</v>
      </c>
      <c r="Q33" s="314" t="s">
        <v>99</v>
      </c>
      <c r="R33" s="314">
        <v>400</v>
      </c>
      <c r="S33" s="314">
        <v>427</v>
      </c>
      <c r="T33" s="315">
        <v>0.9974</v>
      </c>
      <c r="U33" s="321">
        <v>0.9986999999999999</v>
      </c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2:37" ht="15.75">
      <c r="B34" s="391">
        <v>7</v>
      </c>
      <c r="C34" s="397" t="s">
        <v>48</v>
      </c>
      <c r="D34" s="397">
        <v>400</v>
      </c>
      <c r="E34" s="397">
        <v>490</v>
      </c>
      <c r="F34" s="398">
        <v>0.9981</v>
      </c>
      <c r="G34" s="399">
        <v>0.99905</v>
      </c>
      <c r="I34" s="60">
        <v>9</v>
      </c>
      <c r="J34" s="231" t="s">
        <v>163</v>
      </c>
      <c r="K34" s="231">
        <v>700</v>
      </c>
      <c r="L34" s="231">
        <v>1196</v>
      </c>
      <c r="M34" s="167">
        <v>0.9956</v>
      </c>
      <c r="N34" s="168">
        <v>0.9974575342465754</v>
      </c>
      <c r="O34" s="16"/>
      <c r="P34" s="320">
        <v>9</v>
      </c>
      <c r="Q34" s="314" t="s">
        <v>26</v>
      </c>
      <c r="R34" s="314">
        <v>700</v>
      </c>
      <c r="S34" s="314">
        <v>1248</v>
      </c>
      <c r="T34" s="315">
        <v>0.9984</v>
      </c>
      <c r="U34" s="321">
        <v>0.998590243902439</v>
      </c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2:37" ht="15.75">
      <c r="B35" s="391">
        <v>8</v>
      </c>
      <c r="C35" s="397" t="s">
        <v>33</v>
      </c>
      <c r="D35" s="397">
        <v>400</v>
      </c>
      <c r="E35" s="397">
        <v>764</v>
      </c>
      <c r="F35" s="398">
        <v>0.9985</v>
      </c>
      <c r="G35" s="399">
        <v>0.998671965317919</v>
      </c>
      <c r="I35" s="60">
        <v>10</v>
      </c>
      <c r="J35" s="231" t="s">
        <v>17</v>
      </c>
      <c r="K35" s="231">
        <v>400</v>
      </c>
      <c r="L35" s="231">
        <v>474</v>
      </c>
      <c r="M35" s="167">
        <v>0.9947</v>
      </c>
      <c r="N35" s="168">
        <v>0.99735</v>
      </c>
      <c r="O35" s="16"/>
      <c r="P35" s="320">
        <v>10</v>
      </c>
      <c r="Q35" s="314" t="s">
        <v>81</v>
      </c>
      <c r="R35" s="314">
        <v>400</v>
      </c>
      <c r="S35" s="314">
        <v>835</v>
      </c>
      <c r="T35" s="315">
        <v>0.9989</v>
      </c>
      <c r="U35" s="321">
        <v>0.9984680032733224</v>
      </c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2:37" ht="15.75">
      <c r="B36" s="391">
        <v>9</v>
      </c>
      <c r="C36" s="397" t="s">
        <v>49</v>
      </c>
      <c r="D36" s="397">
        <v>400</v>
      </c>
      <c r="E36" s="397">
        <v>474</v>
      </c>
      <c r="F36" s="398">
        <v>0.9958</v>
      </c>
      <c r="G36" s="399">
        <v>0.9979</v>
      </c>
      <c r="I36" s="60">
        <v>11</v>
      </c>
      <c r="J36" s="231" t="s">
        <v>33</v>
      </c>
      <c r="K36" s="231">
        <v>400</v>
      </c>
      <c r="L36" s="231">
        <v>616</v>
      </c>
      <c r="M36" s="167">
        <v>0.9971</v>
      </c>
      <c r="N36" s="168">
        <v>0.9972254966887417</v>
      </c>
      <c r="O36" s="16"/>
      <c r="P36" s="320">
        <v>11</v>
      </c>
      <c r="Q36" s="314" t="s">
        <v>33</v>
      </c>
      <c r="R36" s="314">
        <v>400</v>
      </c>
      <c r="S36" s="314">
        <v>674</v>
      </c>
      <c r="T36" s="315">
        <v>0.9962</v>
      </c>
      <c r="U36" s="321">
        <v>0.9981</v>
      </c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2:37" ht="15.75">
      <c r="B37" s="391">
        <v>10</v>
      </c>
      <c r="C37" s="397" t="s">
        <v>105</v>
      </c>
      <c r="D37" s="397">
        <v>400</v>
      </c>
      <c r="E37" s="397">
        <v>446</v>
      </c>
      <c r="F37" s="398">
        <v>0.9951</v>
      </c>
      <c r="G37" s="399">
        <v>0.9975499999999999</v>
      </c>
      <c r="I37" s="60">
        <v>12</v>
      </c>
      <c r="J37" s="231" t="s">
        <v>6</v>
      </c>
      <c r="K37" s="231">
        <v>700</v>
      </c>
      <c r="L37" s="231">
        <v>2274</v>
      </c>
      <c r="M37" s="167">
        <v>0.9939</v>
      </c>
      <c r="N37" s="168">
        <v>0.99695</v>
      </c>
      <c r="O37" s="16"/>
      <c r="P37" s="320">
        <v>12</v>
      </c>
      <c r="Q37" s="314" t="s">
        <v>47</v>
      </c>
      <c r="R37" s="314">
        <v>400</v>
      </c>
      <c r="S37" s="314">
        <v>757</v>
      </c>
      <c r="T37" s="315">
        <v>0.9938</v>
      </c>
      <c r="U37" s="321">
        <v>0.9969</v>
      </c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2:37" ht="15.75">
      <c r="B38" s="391">
        <v>11</v>
      </c>
      <c r="C38" s="397" t="s">
        <v>6</v>
      </c>
      <c r="D38" s="397">
        <v>700</v>
      </c>
      <c r="E38" s="397">
        <v>2641</v>
      </c>
      <c r="F38" s="398">
        <v>0.9953</v>
      </c>
      <c r="G38" s="399">
        <v>0.9975110467809171</v>
      </c>
      <c r="I38" s="60">
        <v>12</v>
      </c>
      <c r="J38" s="231" t="s">
        <v>1</v>
      </c>
      <c r="K38" s="231">
        <v>400</v>
      </c>
      <c r="L38" s="231">
        <v>587</v>
      </c>
      <c r="M38" s="167">
        <v>0.9939</v>
      </c>
      <c r="N38" s="168">
        <v>0.99695</v>
      </c>
      <c r="O38" s="16"/>
      <c r="P38" s="320">
        <v>13</v>
      </c>
      <c r="Q38" s="314" t="s">
        <v>101</v>
      </c>
      <c r="R38" s="314">
        <v>400</v>
      </c>
      <c r="S38" s="314">
        <v>726</v>
      </c>
      <c r="T38" s="315">
        <v>0.9964</v>
      </c>
      <c r="U38" s="321">
        <v>0.9967123966942149</v>
      </c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2:37" ht="15.75">
      <c r="B39" s="391">
        <v>12</v>
      </c>
      <c r="C39" s="397" t="s">
        <v>47</v>
      </c>
      <c r="D39" s="397">
        <v>400</v>
      </c>
      <c r="E39" s="397">
        <v>617</v>
      </c>
      <c r="F39" s="398">
        <v>0.9953</v>
      </c>
      <c r="G39" s="399">
        <v>0.9970475903614457</v>
      </c>
      <c r="I39" s="60">
        <v>13</v>
      </c>
      <c r="J39" s="231" t="s">
        <v>49</v>
      </c>
      <c r="K39" s="231">
        <v>400</v>
      </c>
      <c r="L39" s="231">
        <v>455</v>
      </c>
      <c r="M39" s="167">
        <v>0.9938</v>
      </c>
      <c r="N39" s="168">
        <v>0.9969</v>
      </c>
      <c r="O39" s="16"/>
      <c r="P39" s="320">
        <v>14</v>
      </c>
      <c r="Q39" s="314" t="s">
        <v>43</v>
      </c>
      <c r="R39" s="314">
        <v>700</v>
      </c>
      <c r="S39" s="314">
        <v>1691</v>
      </c>
      <c r="T39" s="315">
        <v>0.9961</v>
      </c>
      <c r="U39" s="321">
        <v>0.9964776729559748</v>
      </c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2:37" ht="15.75">
      <c r="B40" s="391">
        <v>13</v>
      </c>
      <c r="C40" s="397" t="s">
        <v>14</v>
      </c>
      <c r="D40" s="397">
        <v>700</v>
      </c>
      <c r="E40" s="397">
        <v>1653</v>
      </c>
      <c r="F40" s="398">
        <v>0.9918</v>
      </c>
      <c r="G40" s="399">
        <v>0.9959</v>
      </c>
      <c r="I40" s="60">
        <v>14</v>
      </c>
      <c r="J40" s="231" t="s">
        <v>101</v>
      </c>
      <c r="K40" s="231">
        <v>400</v>
      </c>
      <c r="L40" s="231">
        <v>716</v>
      </c>
      <c r="M40" s="167">
        <v>0.9946</v>
      </c>
      <c r="N40" s="168">
        <v>0.9967594594594595</v>
      </c>
      <c r="O40" s="16"/>
      <c r="P40" s="320">
        <v>15</v>
      </c>
      <c r="Q40" s="314" t="s">
        <v>39</v>
      </c>
      <c r="R40" s="314">
        <v>700</v>
      </c>
      <c r="S40" s="314">
        <v>1575</v>
      </c>
      <c r="T40" s="315">
        <v>0.9949</v>
      </c>
      <c r="U40" s="321">
        <v>0.996083257403189</v>
      </c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2:37" ht="15.75">
      <c r="B41" s="391">
        <v>14</v>
      </c>
      <c r="C41" s="397" t="s">
        <v>100</v>
      </c>
      <c r="D41" s="397">
        <v>400</v>
      </c>
      <c r="E41" s="397">
        <v>770</v>
      </c>
      <c r="F41" s="398">
        <v>0.9914</v>
      </c>
      <c r="G41" s="399">
        <v>0.9957</v>
      </c>
      <c r="I41" s="60">
        <v>15</v>
      </c>
      <c r="J41" s="231" t="s">
        <v>39</v>
      </c>
      <c r="K41" s="231">
        <v>700</v>
      </c>
      <c r="L41" s="231">
        <v>1305</v>
      </c>
      <c r="M41" s="167">
        <v>0.992</v>
      </c>
      <c r="N41" s="168">
        <v>0.996</v>
      </c>
      <c r="O41" s="16"/>
      <c r="P41" s="320">
        <v>16</v>
      </c>
      <c r="Q41" s="314" t="s">
        <v>6</v>
      </c>
      <c r="R41" s="314">
        <v>700</v>
      </c>
      <c r="S41" s="314">
        <v>2692</v>
      </c>
      <c r="T41" s="315">
        <v>0.9923</v>
      </c>
      <c r="U41" s="321">
        <v>0.9955812796208531</v>
      </c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2:37" ht="15.75">
      <c r="B42" s="391">
        <v>15</v>
      </c>
      <c r="C42" s="397" t="s">
        <v>12</v>
      </c>
      <c r="D42" s="397">
        <v>400</v>
      </c>
      <c r="E42" s="397">
        <v>1571</v>
      </c>
      <c r="F42" s="398">
        <v>0.9947</v>
      </c>
      <c r="G42" s="399">
        <v>0.9956041222114451</v>
      </c>
      <c r="I42" s="60">
        <v>16</v>
      </c>
      <c r="J42" s="231" t="s">
        <v>100</v>
      </c>
      <c r="K42" s="231">
        <v>400</v>
      </c>
      <c r="L42" s="231">
        <v>649</v>
      </c>
      <c r="M42" s="167">
        <v>0.9916</v>
      </c>
      <c r="N42" s="168">
        <v>0.9958</v>
      </c>
      <c r="O42" s="16"/>
      <c r="P42" s="320">
        <v>17</v>
      </c>
      <c r="Q42" s="314" t="s">
        <v>17</v>
      </c>
      <c r="R42" s="314">
        <v>400</v>
      </c>
      <c r="S42" s="314">
        <v>560</v>
      </c>
      <c r="T42" s="315">
        <v>0.9931</v>
      </c>
      <c r="U42" s="321">
        <v>0.9951180190930787</v>
      </c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2:37" ht="15.75">
      <c r="B43" s="391">
        <v>16</v>
      </c>
      <c r="C43" s="397" t="s">
        <v>163</v>
      </c>
      <c r="D43" s="397">
        <v>700</v>
      </c>
      <c r="E43" s="397">
        <v>1223</v>
      </c>
      <c r="F43" s="398">
        <v>0.9917</v>
      </c>
      <c r="G43" s="399">
        <v>0.9947721556886228</v>
      </c>
      <c r="I43" s="60">
        <v>17</v>
      </c>
      <c r="J43" s="231" t="s">
        <v>81</v>
      </c>
      <c r="K43" s="231">
        <v>400</v>
      </c>
      <c r="L43" s="231">
        <v>711</v>
      </c>
      <c r="M43" s="167">
        <v>0.9926</v>
      </c>
      <c r="N43" s="168">
        <v>0.9957082840236686</v>
      </c>
      <c r="O43" s="16"/>
      <c r="P43" s="320">
        <v>18</v>
      </c>
      <c r="Q43" s="314" t="s">
        <v>18</v>
      </c>
      <c r="R43" s="314">
        <v>700</v>
      </c>
      <c r="S43" s="314">
        <v>1569</v>
      </c>
      <c r="T43" s="315">
        <v>0.9901</v>
      </c>
      <c r="U43" s="321">
        <v>0.9945166666666667</v>
      </c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2:37" ht="15.75">
      <c r="B44" s="391">
        <v>17</v>
      </c>
      <c r="C44" s="397" t="s">
        <v>18</v>
      </c>
      <c r="D44" s="397">
        <v>700</v>
      </c>
      <c r="E44" s="397">
        <v>1245</v>
      </c>
      <c r="F44" s="398">
        <v>0.9894</v>
      </c>
      <c r="G44" s="399">
        <v>0.9946999999999999</v>
      </c>
      <c r="I44" s="60">
        <v>18</v>
      </c>
      <c r="J44" s="231" t="s">
        <v>53</v>
      </c>
      <c r="K44" s="231">
        <v>700</v>
      </c>
      <c r="L44" s="231">
        <v>979</v>
      </c>
      <c r="M44" s="167">
        <v>0.991</v>
      </c>
      <c r="N44" s="168">
        <v>0.9955</v>
      </c>
      <c r="O44" s="16"/>
      <c r="P44" s="320">
        <v>19</v>
      </c>
      <c r="Q44" s="314" t="s">
        <v>1</v>
      </c>
      <c r="R44" s="314">
        <v>400</v>
      </c>
      <c r="S44" s="314">
        <v>706</v>
      </c>
      <c r="T44" s="315">
        <v>0.9878</v>
      </c>
      <c r="U44" s="321">
        <v>0.9939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2:37" ht="15.75">
      <c r="B45" s="391">
        <v>18</v>
      </c>
      <c r="C45" s="397" t="s">
        <v>7</v>
      </c>
      <c r="D45" s="397">
        <v>400</v>
      </c>
      <c r="E45" s="397">
        <v>619</v>
      </c>
      <c r="F45" s="398">
        <v>0.9885</v>
      </c>
      <c r="G45" s="399">
        <v>0.9942500000000001</v>
      </c>
      <c r="I45" s="60">
        <v>19</v>
      </c>
      <c r="J45" s="231" t="s">
        <v>12</v>
      </c>
      <c r="K45" s="231">
        <v>400</v>
      </c>
      <c r="L45" s="231">
        <v>1800</v>
      </c>
      <c r="M45" s="167">
        <v>0.9933</v>
      </c>
      <c r="N45" s="168">
        <v>0.9950136363636364</v>
      </c>
      <c r="O45" s="16"/>
      <c r="P45" s="320">
        <v>20</v>
      </c>
      <c r="Q45" s="314" t="s">
        <v>46</v>
      </c>
      <c r="R45" s="314">
        <v>400</v>
      </c>
      <c r="S45" s="314">
        <v>840</v>
      </c>
      <c r="T45" s="315">
        <v>0.9898</v>
      </c>
      <c r="U45" s="321">
        <v>0.9930762917933131</v>
      </c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2:37" ht="15.75">
      <c r="B46" s="391">
        <v>19</v>
      </c>
      <c r="C46" s="397" t="s">
        <v>28</v>
      </c>
      <c r="D46" s="397">
        <v>400</v>
      </c>
      <c r="E46" s="397">
        <v>865</v>
      </c>
      <c r="F46" s="398">
        <v>0.9867</v>
      </c>
      <c r="G46" s="399">
        <v>0.99335</v>
      </c>
      <c r="I46" s="60">
        <v>20</v>
      </c>
      <c r="J46" s="231" t="s">
        <v>106</v>
      </c>
      <c r="K46" s="231">
        <v>400</v>
      </c>
      <c r="L46" s="231">
        <v>495</v>
      </c>
      <c r="M46" s="167">
        <v>0.9878</v>
      </c>
      <c r="N46" s="168">
        <v>0.9939</v>
      </c>
      <c r="O46" s="16"/>
      <c r="P46" s="320">
        <v>21</v>
      </c>
      <c r="Q46" s="314" t="s">
        <v>100</v>
      </c>
      <c r="R46" s="314">
        <v>400</v>
      </c>
      <c r="S46" s="314">
        <v>558</v>
      </c>
      <c r="T46" s="315">
        <v>0.9853</v>
      </c>
      <c r="U46" s="321">
        <v>0.99265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2:37" ht="15.75">
      <c r="B47" s="391">
        <v>20</v>
      </c>
      <c r="C47" s="397" t="s">
        <v>39</v>
      </c>
      <c r="D47" s="397">
        <v>700</v>
      </c>
      <c r="E47" s="397">
        <v>1688</v>
      </c>
      <c r="F47" s="398">
        <v>0.9874</v>
      </c>
      <c r="G47" s="399">
        <v>0.9932677233429394</v>
      </c>
      <c r="I47" s="60">
        <v>21</v>
      </c>
      <c r="J47" s="231" t="s">
        <v>107</v>
      </c>
      <c r="K47" s="231">
        <v>400</v>
      </c>
      <c r="L47" s="231">
        <v>640</v>
      </c>
      <c r="M47" s="167">
        <v>0.9864</v>
      </c>
      <c r="N47" s="168">
        <v>0.9932000000000001</v>
      </c>
      <c r="O47" s="16"/>
      <c r="P47" s="320">
        <v>22</v>
      </c>
      <c r="Q47" s="314" t="s">
        <v>36</v>
      </c>
      <c r="R47" s="314">
        <v>400</v>
      </c>
      <c r="S47" s="314">
        <v>846</v>
      </c>
      <c r="T47" s="315">
        <v>0.9925</v>
      </c>
      <c r="U47" s="321">
        <v>0.9922321428571429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2:37" ht="15.75">
      <c r="B48" s="391">
        <v>21</v>
      </c>
      <c r="C48" s="397" t="s">
        <v>29</v>
      </c>
      <c r="D48" s="397">
        <v>700</v>
      </c>
      <c r="E48" s="397">
        <v>964</v>
      </c>
      <c r="F48" s="398">
        <v>0.9867</v>
      </c>
      <c r="G48" s="399">
        <v>0.992045652173913</v>
      </c>
      <c r="I48" s="60">
        <v>22</v>
      </c>
      <c r="J48" s="231" t="s">
        <v>29</v>
      </c>
      <c r="K48" s="231">
        <v>700</v>
      </c>
      <c r="L48" s="231">
        <v>904</v>
      </c>
      <c r="M48" s="167">
        <v>0.9862</v>
      </c>
      <c r="N48" s="168">
        <v>0.9931</v>
      </c>
      <c r="O48" s="16"/>
      <c r="P48" s="320">
        <v>23</v>
      </c>
      <c r="Q48" s="314" t="s">
        <v>42</v>
      </c>
      <c r="R48" s="314">
        <v>400</v>
      </c>
      <c r="S48" s="314">
        <v>400</v>
      </c>
      <c r="T48" s="315">
        <v>0.98</v>
      </c>
      <c r="U48" s="321">
        <v>0.99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2:37" ht="15.75">
      <c r="B49" s="391">
        <v>22</v>
      </c>
      <c r="C49" s="397" t="s">
        <v>99</v>
      </c>
      <c r="D49" s="397">
        <v>400</v>
      </c>
      <c r="E49" s="397">
        <v>391</v>
      </c>
      <c r="F49" s="398">
        <v>0.9947</v>
      </c>
      <c r="G49" s="399">
        <v>0.9910956140350877</v>
      </c>
      <c r="I49" s="60">
        <v>23</v>
      </c>
      <c r="J49" s="231" t="s">
        <v>18</v>
      </c>
      <c r="K49" s="231">
        <v>700</v>
      </c>
      <c r="L49" s="231">
        <v>1251</v>
      </c>
      <c r="M49" s="167">
        <v>0.9802</v>
      </c>
      <c r="N49" s="168">
        <v>0.9901</v>
      </c>
      <c r="O49" s="16"/>
      <c r="P49" s="320">
        <v>24</v>
      </c>
      <c r="Q49" s="314" t="s">
        <v>102</v>
      </c>
      <c r="R49" s="314">
        <v>400</v>
      </c>
      <c r="S49" s="314">
        <v>631</v>
      </c>
      <c r="T49" s="315">
        <v>0.9786</v>
      </c>
      <c r="U49" s="321">
        <v>0.9884978609625669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2:37" ht="15.75">
      <c r="B50" s="391">
        <v>23</v>
      </c>
      <c r="C50" s="397" t="s">
        <v>136</v>
      </c>
      <c r="D50" s="397">
        <v>1500</v>
      </c>
      <c r="E50" s="397">
        <v>3743</v>
      </c>
      <c r="F50" s="398">
        <v>0.9786</v>
      </c>
      <c r="G50" s="399">
        <v>0.9887748358862145</v>
      </c>
      <c r="I50" s="60">
        <v>24</v>
      </c>
      <c r="J50" s="231" t="s">
        <v>7</v>
      </c>
      <c r="K50" s="231">
        <v>400</v>
      </c>
      <c r="L50" s="231">
        <v>614</v>
      </c>
      <c r="M50" s="167">
        <v>0.9781</v>
      </c>
      <c r="N50" s="168">
        <v>0.98905</v>
      </c>
      <c r="O50" s="16"/>
      <c r="P50" s="320">
        <v>25</v>
      </c>
      <c r="Q50" s="314" t="s">
        <v>38</v>
      </c>
      <c r="R50" s="314">
        <v>400</v>
      </c>
      <c r="S50" s="314">
        <v>1288</v>
      </c>
      <c r="T50" s="315">
        <v>0.9787</v>
      </c>
      <c r="U50" s="321">
        <v>0.9884553677932406</v>
      </c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2:37" ht="15.75">
      <c r="B51" s="391">
        <v>24</v>
      </c>
      <c r="C51" s="397" t="s">
        <v>101</v>
      </c>
      <c r="D51" s="397">
        <v>400</v>
      </c>
      <c r="E51" s="397">
        <v>687</v>
      </c>
      <c r="F51" s="398">
        <v>0.9786</v>
      </c>
      <c r="G51" s="399">
        <v>0.9887350282485876</v>
      </c>
      <c r="I51" s="60">
        <v>25</v>
      </c>
      <c r="J51" s="231" t="s">
        <v>38</v>
      </c>
      <c r="K51" s="231">
        <v>400</v>
      </c>
      <c r="L51" s="231">
        <v>1239</v>
      </c>
      <c r="M51" s="167">
        <v>0.9784</v>
      </c>
      <c r="N51" s="168">
        <v>0.9871614949037373</v>
      </c>
      <c r="O51" s="16"/>
      <c r="P51" s="320">
        <v>26</v>
      </c>
      <c r="Q51" s="314" t="s">
        <v>80</v>
      </c>
      <c r="R51" s="314">
        <v>700</v>
      </c>
      <c r="S51" s="314">
        <v>2802</v>
      </c>
      <c r="T51" s="315">
        <v>0.9787</v>
      </c>
      <c r="U51" s="321">
        <v>0.9879611111111111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2:37" ht="15.75">
      <c r="B52" s="391">
        <v>25</v>
      </c>
      <c r="C52" s="397" t="s">
        <v>106</v>
      </c>
      <c r="D52" s="397">
        <v>400</v>
      </c>
      <c r="E52" s="397">
        <v>721</v>
      </c>
      <c r="F52" s="398">
        <v>0.9757</v>
      </c>
      <c r="G52" s="399">
        <v>0.9865868421052632</v>
      </c>
      <c r="I52" s="60">
        <v>26</v>
      </c>
      <c r="J52" s="231" t="s">
        <v>22</v>
      </c>
      <c r="K52" s="231">
        <v>400</v>
      </c>
      <c r="L52" s="231">
        <v>448</v>
      </c>
      <c r="M52" s="167">
        <v>0.9739</v>
      </c>
      <c r="N52" s="168">
        <v>0.9861001416430595</v>
      </c>
      <c r="O52" s="16"/>
      <c r="P52" s="320">
        <v>27</v>
      </c>
      <c r="Q52" s="313" t="s">
        <v>136</v>
      </c>
      <c r="R52" s="314">
        <v>1500</v>
      </c>
      <c r="S52" s="314">
        <v>3161</v>
      </c>
      <c r="T52" s="315">
        <v>0.9759</v>
      </c>
      <c r="U52" s="321">
        <v>0.9871321155943293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2:37" ht="15.75">
      <c r="B53" s="391">
        <v>26</v>
      </c>
      <c r="C53" s="397" t="s">
        <v>9</v>
      </c>
      <c r="D53" s="397">
        <v>700</v>
      </c>
      <c r="E53" s="397">
        <v>1363</v>
      </c>
      <c r="F53" s="398">
        <v>0.9682</v>
      </c>
      <c r="G53" s="399">
        <v>0.9841</v>
      </c>
      <c r="I53" s="60">
        <v>27</v>
      </c>
      <c r="J53" s="231" t="s">
        <v>136</v>
      </c>
      <c r="K53" s="231">
        <v>1500</v>
      </c>
      <c r="L53" s="231">
        <v>3386</v>
      </c>
      <c r="M53" s="167">
        <v>0.9729</v>
      </c>
      <c r="N53" s="168">
        <v>0.9833141114982578</v>
      </c>
      <c r="O53" s="16"/>
      <c r="P53" s="320">
        <v>28</v>
      </c>
      <c r="Q53" s="314" t="s">
        <v>7</v>
      </c>
      <c r="R53" s="314">
        <v>400</v>
      </c>
      <c r="S53" s="314">
        <v>733</v>
      </c>
      <c r="T53" s="315">
        <v>0.978</v>
      </c>
      <c r="U53" s="321">
        <v>0.9867099236641221</v>
      </c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2:37" ht="15.75">
      <c r="B54" s="391">
        <v>27</v>
      </c>
      <c r="C54" s="397" t="s">
        <v>102</v>
      </c>
      <c r="D54" s="397">
        <v>400</v>
      </c>
      <c r="E54" s="397">
        <v>585</v>
      </c>
      <c r="F54" s="398">
        <v>0.967</v>
      </c>
      <c r="G54" s="399">
        <v>0.9835</v>
      </c>
      <c r="I54" s="60">
        <v>28</v>
      </c>
      <c r="J54" s="231" t="s">
        <v>9</v>
      </c>
      <c r="K54" s="231">
        <v>700</v>
      </c>
      <c r="L54" s="231">
        <v>1615</v>
      </c>
      <c r="M54" s="167">
        <v>0.9654</v>
      </c>
      <c r="N54" s="168">
        <v>0.9824429305912596</v>
      </c>
      <c r="O54" s="16"/>
      <c r="P54" s="320">
        <v>29</v>
      </c>
      <c r="Q54" s="314" t="s">
        <v>9</v>
      </c>
      <c r="R54" s="314">
        <v>700</v>
      </c>
      <c r="S54" s="314">
        <v>2299</v>
      </c>
      <c r="T54" s="315">
        <v>0.9715</v>
      </c>
      <c r="U54" s="321">
        <v>0.9850311501597444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2:37" ht="15.75">
      <c r="B55" s="391">
        <v>28</v>
      </c>
      <c r="C55" s="397" t="s">
        <v>42</v>
      </c>
      <c r="D55" s="397">
        <v>400</v>
      </c>
      <c r="E55" s="397">
        <v>407</v>
      </c>
      <c r="F55" s="398">
        <v>0.9665</v>
      </c>
      <c r="G55" s="399">
        <v>0.98325</v>
      </c>
      <c r="I55" s="60">
        <v>29</v>
      </c>
      <c r="J55" s="231" t="s">
        <v>102</v>
      </c>
      <c r="K55" s="231">
        <v>400</v>
      </c>
      <c r="L55" s="231">
        <v>584</v>
      </c>
      <c r="M55" s="167">
        <v>0.9619</v>
      </c>
      <c r="N55" s="168">
        <v>0.980024074074074</v>
      </c>
      <c r="O55" s="16"/>
      <c r="P55" s="320">
        <v>30</v>
      </c>
      <c r="Q55" s="314" t="s">
        <v>53</v>
      </c>
      <c r="R55" s="314">
        <v>700</v>
      </c>
      <c r="S55" s="314">
        <v>970</v>
      </c>
      <c r="T55" s="315">
        <v>0.9647</v>
      </c>
      <c r="U55" s="321">
        <v>0.9797276223776223</v>
      </c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2:37" ht="15.75">
      <c r="B56" s="391">
        <v>29</v>
      </c>
      <c r="C56" s="397" t="s">
        <v>38</v>
      </c>
      <c r="D56" s="397">
        <v>400</v>
      </c>
      <c r="E56" s="397">
        <v>1138</v>
      </c>
      <c r="F56" s="398">
        <v>0.9726</v>
      </c>
      <c r="G56" s="399">
        <v>0.9823900473933649</v>
      </c>
      <c r="I56" s="60">
        <v>30</v>
      </c>
      <c r="J56" s="231" t="s">
        <v>76</v>
      </c>
      <c r="K56" s="231">
        <v>400</v>
      </c>
      <c r="L56" s="231">
        <v>421</v>
      </c>
      <c r="M56" s="167">
        <v>0.959</v>
      </c>
      <c r="N56" s="168">
        <v>0.9795</v>
      </c>
      <c r="O56" s="16"/>
      <c r="P56" s="320">
        <v>31</v>
      </c>
      <c r="Q56" s="313" t="s">
        <v>165</v>
      </c>
      <c r="R56" s="314">
        <v>400</v>
      </c>
      <c r="S56" s="314">
        <v>404</v>
      </c>
      <c r="T56" s="315">
        <v>0.9588</v>
      </c>
      <c r="U56" s="321">
        <v>0.9774327868852459</v>
      </c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2:37" ht="15.75">
      <c r="B57" s="391">
        <v>30</v>
      </c>
      <c r="C57" s="397" t="s">
        <v>83</v>
      </c>
      <c r="D57" s="397">
        <v>400</v>
      </c>
      <c r="E57" s="397">
        <v>1105</v>
      </c>
      <c r="F57" s="398">
        <v>0.96</v>
      </c>
      <c r="G57" s="399">
        <v>0.98</v>
      </c>
      <c r="I57" s="60">
        <v>31</v>
      </c>
      <c r="J57" s="231" t="s">
        <v>165</v>
      </c>
      <c r="K57" s="231">
        <v>400</v>
      </c>
      <c r="L57" s="231">
        <v>367</v>
      </c>
      <c r="M57" s="167">
        <v>0.9898</v>
      </c>
      <c r="N57" s="168">
        <v>0.9783999999999999</v>
      </c>
      <c r="O57" s="16"/>
      <c r="P57" s="320">
        <v>32</v>
      </c>
      <c r="Q57" s="314" t="s">
        <v>29</v>
      </c>
      <c r="R57" s="314">
        <v>700</v>
      </c>
      <c r="S57" s="314">
        <v>971</v>
      </c>
      <c r="T57" s="315">
        <v>0.9568</v>
      </c>
      <c r="U57" s="321">
        <v>0.9766783357245337</v>
      </c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2:37" ht="15.75">
      <c r="B58" s="391">
        <v>30</v>
      </c>
      <c r="C58" s="397" t="s">
        <v>107</v>
      </c>
      <c r="D58" s="397">
        <v>400</v>
      </c>
      <c r="E58" s="397">
        <v>676</v>
      </c>
      <c r="F58" s="398">
        <v>0.9595</v>
      </c>
      <c r="G58" s="399">
        <v>0.9775277777777778</v>
      </c>
      <c r="I58" s="60">
        <v>31</v>
      </c>
      <c r="J58" s="231" t="s">
        <v>28</v>
      </c>
      <c r="K58" s="231">
        <v>400</v>
      </c>
      <c r="L58" s="231">
        <v>888</v>
      </c>
      <c r="M58" s="167">
        <v>0.9567</v>
      </c>
      <c r="N58" s="168">
        <v>0.97835</v>
      </c>
      <c r="O58" s="16"/>
      <c r="P58" s="320">
        <v>33</v>
      </c>
      <c r="Q58" s="314" t="s">
        <v>106</v>
      </c>
      <c r="R58" s="314">
        <v>400</v>
      </c>
      <c r="S58" s="314">
        <v>587</v>
      </c>
      <c r="T58" s="315">
        <v>0.9488</v>
      </c>
      <c r="U58" s="321">
        <v>0.9743999999999999</v>
      </c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2:37" ht="15.75">
      <c r="B59" s="391">
        <v>31</v>
      </c>
      <c r="C59" s="397" t="s">
        <v>53</v>
      </c>
      <c r="D59" s="397">
        <v>700</v>
      </c>
      <c r="E59" s="397">
        <v>1104</v>
      </c>
      <c r="F59" s="398">
        <v>0.9576</v>
      </c>
      <c r="G59" s="399">
        <v>0.9774842105263157</v>
      </c>
      <c r="I59" s="60">
        <v>32</v>
      </c>
      <c r="J59" s="231" t="s">
        <v>4</v>
      </c>
      <c r="K59" s="231">
        <v>400</v>
      </c>
      <c r="L59" s="231">
        <v>1268</v>
      </c>
      <c r="M59" s="167">
        <v>0.9584</v>
      </c>
      <c r="N59" s="168">
        <v>0.9762505617977528</v>
      </c>
      <c r="O59" s="16"/>
      <c r="P59" s="320">
        <v>34</v>
      </c>
      <c r="Q59" s="314" t="s">
        <v>22</v>
      </c>
      <c r="R59" s="314">
        <v>400</v>
      </c>
      <c r="S59" s="314">
        <v>510</v>
      </c>
      <c r="T59" s="315">
        <v>0.9499</v>
      </c>
      <c r="U59" s="321">
        <v>0.9732925414364642</v>
      </c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2:37" ht="15.75">
      <c r="B60" s="391">
        <v>32</v>
      </c>
      <c r="C60" s="397" t="s">
        <v>22</v>
      </c>
      <c r="D60" s="397">
        <v>400</v>
      </c>
      <c r="E60" s="397">
        <v>442</v>
      </c>
      <c r="F60" s="398">
        <v>0.9516</v>
      </c>
      <c r="G60" s="399">
        <v>0.9758</v>
      </c>
      <c r="I60" s="60">
        <v>33</v>
      </c>
      <c r="J60" s="231" t="s">
        <v>46</v>
      </c>
      <c r="K60" s="231">
        <v>400</v>
      </c>
      <c r="L60" s="231">
        <v>581</v>
      </c>
      <c r="M60" s="167">
        <v>0.954</v>
      </c>
      <c r="N60" s="168">
        <v>0.974266514806378</v>
      </c>
      <c r="O60" s="16"/>
      <c r="P60" s="320">
        <v>35</v>
      </c>
      <c r="Q60" s="314" t="s">
        <v>49</v>
      </c>
      <c r="R60" s="314">
        <v>400</v>
      </c>
      <c r="S60" s="314">
        <v>480</v>
      </c>
      <c r="T60" s="315">
        <v>0.9376</v>
      </c>
      <c r="U60" s="321">
        <v>0.9678712074303406</v>
      </c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2:37" ht="15.75">
      <c r="B61" s="391">
        <v>33</v>
      </c>
      <c r="C61" s="397" t="s">
        <v>41</v>
      </c>
      <c r="D61" s="397">
        <v>700</v>
      </c>
      <c r="E61" s="397">
        <v>1474</v>
      </c>
      <c r="F61" s="398">
        <v>0.9492</v>
      </c>
      <c r="G61" s="399">
        <v>0.9709811821471652</v>
      </c>
      <c r="I61" s="60">
        <v>34</v>
      </c>
      <c r="J61" s="231" t="s">
        <v>80</v>
      </c>
      <c r="K61" s="231">
        <v>700</v>
      </c>
      <c r="L61" s="231">
        <v>2588</v>
      </c>
      <c r="M61" s="167">
        <v>0.9518</v>
      </c>
      <c r="N61" s="168">
        <v>0.9726201166180758</v>
      </c>
      <c r="O61" s="16"/>
      <c r="P61" s="320">
        <v>36</v>
      </c>
      <c r="Q61" s="314" t="s">
        <v>37</v>
      </c>
      <c r="R61" s="314">
        <v>700</v>
      </c>
      <c r="S61" s="314">
        <v>860</v>
      </c>
      <c r="T61" s="315">
        <v>0.9413</v>
      </c>
      <c r="U61" s="321">
        <v>0.9659330188679245</v>
      </c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2:37" ht="15.75">
      <c r="B62" s="391">
        <v>34</v>
      </c>
      <c r="C62" s="397" t="s">
        <v>15</v>
      </c>
      <c r="D62" s="397">
        <v>700</v>
      </c>
      <c r="E62" s="397">
        <v>3463</v>
      </c>
      <c r="F62" s="398">
        <v>0.9371</v>
      </c>
      <c r="G62" s="399">
        <v>0.9680522812111158</v>
      </c>
      <c r="I62" s="60">
        <v>35</v>
      </c>
      <c r="J62" s="231" t="s">
        <v>42</v>
      </c>
      <c r="K62" s="231">
        <v>400</v>
      </c>
      <c r="L62" s="231">
        <v>400</v>
      </c>
      <c r="M62" s="167">
        <v>0.9435</v>
      </c>
      <c r="N62" s="168">
        <v>0.9704788135593221</v>
      </c>
      <c r="O62" s="16"/>
      <c r="P62" s="320">
        <v>37</v>
      </c>
      <c r="Q62" s="314" t="s">
        <v>44</v>
      </c>
      <c r="R62" s="314">
        <v>400</v>
      </c>
      <c r="S62" s="314">
        <v>1152</v>
      </c>
      <c r="T62" s="315">
        <v>0.93</v>
      </c>
      <c r="U62" s="321">
        <v>0.9650000000000001</v>
      </c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2:37" ht="15.75">
      <c r="B63" s="391">
        <v>35</v>
      </c>
      <c r="C63" s="397" t="s">
        <v>45</v>
      </c>
      <c r="D63" s="397">
        <v>400</v>
      </c>
      <c r="E63" s="397">
        <v>745</v>
      </c>
      <c r="F63" s="398">
        <v>0.9437</v>
      </c>
      <c r="G63" s="399">
        <v>0.9669076606260296</v>
      </c>
      <c r="I63" s="60">
        <v>36</v>
      </c>
      <c r="J63" s="231" t="s">
        <v>113</v>
      </c>
      <c r="K63" s="231">
        <v>700</v>
      </c>
      <c r="L63" s="231">
        <v>2431</v>
      </c>
      <c r="M63" s="167">
        <v>0.9451</v>
      </c>
      <c r="N63" s="168">
        <v>0.9701284753363228</v>
      </c>
      <c r="O63" s="16"/>
      <c r="P63" s="320">
        <v>38</v>
      </c>
      <c r="Q63" s="314" t="s">
        <v>107</v>
      </c>
      <c r="R63" s="314">
        <v>400</v>
      </c>
      <c r="S63" s="314">
        <v>778</v>
      </c>
      <c r="T63" s="315">
        <v>0.9318</v>
      </c>
      <c r="U63" s="321">
        <v>0.9621500000000001</v>
      </c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2:37" ht="15.75">
      <c r="B64" s="391">
        <v>36</v>
      </c>
      <c r="C64" s="397" t="s">
        <v>11</v>
      </c>
      <c r="D64" s="397">
        <v>1500</v>
      </c>
      <c r="E64" s="397">
        <v>2977</v>
      </c>
      <c r="F64" s="398">
        <v>0.927</v>
      </c>
      <c r="G64" s="399">
        <v>0.9631422182468694</v>
      </c>
      <c r="I64" s="60">
        <v>37</v>
      </c>
      <c r="J64" s="231" t="s">
        <v>99</v>
      </c>
      <c r="K64" s="231">
        <v>400</v>
      </c>
      <c r="L64" s="231">
        <v>339</v>
      </c>
      <c r="M64" s="167">
        <v>0.9953</v>
      </c>
      <c r="N64" s="168">
        <v>0.96715</v>
      </c>
      <c r="O64" s="16"/>
      <c r="P64" s="320">
        <v>39</v>
      </c>
      <c r="Q64" s="314" t="s">
        <v>8</v>
      </c>
      <c r="R64" s="314">
        <v>700</v>
      </c>
      <c r="S64" s="314">
        <v>1414</v>
      </c>
      <c r="T64" s="315">
        <v>0.9244</v>
      </c>
      <c r="U64" s="321">
        <v>0.9610657844990549</v>
      </c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2:37" ht="15.75">
      <c r="B65" s="391">
        <v>37</v>
      </c>
      <c r="C65" s="397" t="s">
        <v>30</v>
      </c>
      <c r="D65" s="397">
        <v>1500</v>
      </c>
      <c r="E65" s="397">
        <v>4020</v>
      </c>
      <c r="F65" s="398">
        <v>0.9309</v>
      </c>
      <c r="G65" s="399">
        <v>0.9618310316139767</v>
      </c>
      <c r="I65" s="60">
        <v>38</v>
      </c>
      <c r="J65" s="231" t="s">
        <v>44</v>
      </c>
      <c r="K65" s="231">
        <v>400</v>
      </c>
      <c r="L65" s="231">
        <v>1174</v>
      </c>
      <c r="M65" s="167">
        <v>0.9345</v>
      </c>
      <c r="N65" s="168">
        <v>0.9649971839799749</v>
      </c>
      <c r="O65" s="16"/>
      <c r="P65" s="320">
        <v>40</v>
      </c>
      <c r="Q65" s="314" t="s">
        <v>109</v>
      </c>
      <c r="R65" s="314">
        <v>400</v>
      </c>
      <c r="S65" s="314">
        <v>341</v>
      </c>
      <c r="T65" s="315">
        <v>0.9677</v>
      </c>
      <c r="U65" s="321">
        <v>0.95435</v>
      </c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2:37" ht="15.75">
      <c r="B66" s="391">
        <v>38</v>
      </c>
      <c r="C66" s="397" t="s">
        <v>37</v>
      </c>
      <c r="D66" s="397">
        <v>700</v>
      </c>
      <c r="E66" s="397">
        <v>886</v>
      </c>
      <c r="F66" s="398">
        <v>0.9587</v>
      </c>
      <c r="G66" s="399">
        <v>0.9587876098418278</v>
      </c>
      <c r="I66" s="60">
        <v>39</v>
      </c>
      <c r="J66" s="231" t="s">
        <v>45</v>
      </c>
      <c r="K66" s="231">
        <v>400</v>
      </c>
      <c r="L66" s="231">
        <v>640</v>
      </c>
      <c r="M66" s="167">
        <v>0.9363</v>
      </c>
      <c r="N66" s="168">
        <v>0.9643120469083155</v>
      </c>
      <c r="O66" s="16"/>
      <c r="P66" s="320">
        <v>41</v>
      </c>
      <c r="Q66" s="314" t="s">
        <v>45</v>
      </c>
      <c r="R66" s="314">
        <v>400</v>
      </c>
      <c r="S66" s="314">
        <v>880</v>
      </c>
      <c r="T66" s="315">
        <v>0.9123</v>
      </c>
      <c r="U66" s="321">
        <v>0.9525838781575038</v>
      </c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2:37" ht="15.75">
      <c r="B67" s="391">
        <v>39</v>
      </c>
      <c r="C67" s="397" t="s">
        <v>167</v>
      </c>
      <c r="D67" s="397">
        <v>700</v>
      </c>
      <c r="E67" s="397">
        <v>1944</v>
      </c>
      <c r="F67" s="398">
        <v>0.9174</v>
      </c>
      <c r="G67" s="399">
        <v>0.9553057441253263</v>
      </c>
      <c r="I67" s="60">
        <v>40</v>
      </c>
      <c r="J67" s="231" t="s">
        <v>41</v>
      </c>
      <c r="K67" s="231">
        <v>700</v>
      </c>
      <c r="L67" s="231">
        <v>1523</v>
      </c>
      <c r="M67" s="167">
        <v>0.9246</v>
      </c>
      <c r="N67" s="168">
        <v>0.9580854406130268</v>
      </c>
      <c r="O67" s="16"/>
      <c r="P67" s="320">
        <v>42</v>
      </c>
      <c r="Q67" s="314" t="s">
        <v>108</v>
      </c>
      <c r="R67" s="314">
        <v>400</v>
      </c>
      <c r="S67" s="314">
        <v>384</v>
      </c>
      <c r="T67" s="315">
        <v>0.929</v>
      </c>
      <c r="U67" s="321">
        <v>0.9513497854077253</v>
      </c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2:37" ht="15.75">
      <c r="B68" s="391">
        <v>40</v>
      </c>
      <c r="C68" s="397" t="s">
        <v>10</v>
      </c>
      <c r="D68" s="397">
        <v>400</v>
      </c>
      <c r="E68" s="397">
        <v>975</v>
      </c>
      <c r="F68" s="398">
        <v>0.9166</v>
      </c>
      <c r="G68" s="399">
        <v>0.9545447844228094</v>
      </c>
      <c r="I68" s="60">
        <v>41</v>
      </c>
      <c r="J68" s="231" t="s">
        <v>112</v>
      </c>
      <c r="K68" s="231">
        <v>700</v>
      </c>
      <c r="L68" s="231">
        <v>1144</v>
      </c>
      <c r="M68" s="167">
        <v>0.9246</v>
      </c>
      <c r="N68" s="168">
        <v>0.9573138504155125</v>
      </c>
      <c r="O68" s="16"/>
      <c r="P68" s="320">
        <v>43</v>
      </c>
      <c r="Q68" s="314" t="s">
        <v>4</v>
      </c>
      <c r="R68" s="314">
        <v>400</v>
      </c>
      <c r="S68" s="314">
        <v>1266</v>
      </c>
      <c r="T68" s="315">
        <v>0.9017</v>
      </c>
      <c r="U68" s="321">
        <v>0.9501322966507177</v>
      </c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2:37" ht="15.75">
      <c r="B69" s="391">
        <v>41</v>
      </c>
      <c r="C69" s="397" t="s">
        <v>4</v>
      </c>
      <c r="D69" s="397">
        <v>400</v>
      </c>
      <c r="E69" s="397">
        <v>1487</v>
      </c>
      <c r="F69" s="398">
        <v>0.917</v>
      </c>
      <c r="G69" s="399">
        <v>0.9529542253521127</v>
      </c>
      <c r="I69" s="60">
        <v>42</v>
      </c>
      <c r="J69" s="231" t="s">
        <v>104</v>
      </c>
      <c r="K69" s="231">
        <v>400</v>
      </c>
      <c r="L69" s="231">
        <v>401</v>
      </c>
      <c r="M69" s="167">
        <v>0.8974</v>
      </c>
      <c r="N69" s="168">
        <v>0.9458428571428572</v>
      </c>
      <c r="O69" s="16"/>
      <c r="P69" s="320">
        <v>44</v>
      </c>
      <c r="Q69" s="314" t="s">
        <v>27</v>
      </c>
      <c r="R69" s="314">
        <v>400</v>
      </c>
      <c r="S69" s="314">
        <v>661</v>
      </c>
      <c r="T69" s="315">
        <v>0.9048</v>
      </c>
      <c r="U69" s="321">
        <v>0.9462215102974829</v>
      </c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2:37" ht="15.75">
      <c r="B70" s="391">
        <v>42</v>
      </c>
      <c r="C70" s="397" t="s">
        <v>27</v>
      </c>
      <c r="D70" s="397">
        <v>400</v>
      </c>
      <c r="E70" s="397">
        <v>492</v>
      </c>
      <c r="F70" s="398">
        <v>0.9078</v>
      </c>
      <c r="G70" s="399">
        <v>0.9521035928143713</v>
      </c>
      <c r="I70" s="60">
        <v>43</v>
      </c>
      <c r="J70" s="231" t="s">
        <v>167</v>
      </c>
      <c r="K70" s="231">
        <v>700</v>
      </c>
      <c r="L70" s="231">
        <v>1705</v>
      </c>
      <c r="M70" s="167">
        <v>0.9029</v>
      </c>
      <c r="N70" s="168">
        <v>0.94545</v>
      </c>
      <c r="O70" s="16"/>
      <c r="P70" s="320">
        <v>45</v>
      </c>
      <c r="Q70" s="314" t="s">
        <v>113</v>
      </c>
      <c r="R70" s="314">
        <v>700</v>
      </c>
      <c r="S70" s="314">
        <v>2572</v>
      </c>
      <c r="T70" s="315">
        <v>0.8933</v>
      </c>
      <c r="U70" s="321">
        <v>0.9421589820359282</v>
      </c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2:37" ht="15.75">
      <c r="B71" s="391">
        <v>43</v>
      </c>
      <c r="C71" s="397" t="s">
        <v>144</v>
      </c>
      <c r="D71" s="397">
        <v>400</v>
      </c>
      <c r="E71" s="397">
        <v>333</v>
      </c>
      <c r="F71" s="398">
        <v>0.9683</v>
      </c>
      <c r="G71" s="399">
        <v>0.95065</v>
      </c>
      <c r="I71" s="60">
        <v>44</v>
      </c>
      <c r="J71" s="231" t="s">
        <v>83</v>
      </c>
      <c r="K71" s="231">
        <v>400</v>
      </c>
      <c r="L71" s="231">
        <v>803</v>
      </c>
      <c r="M71" s="167">
        <v>0.8951</v>
      </c>
      <c r="N71" s="168">
        <v>0.9426157894736842</v>
      </c>
      <c r="O71" s="16"/>
      <c r="P71" s="320">
        <v>46</v>
      </c>
      <c r="Q71" s="314" t="s">
        <v>112</v>
      </c>
      <c r="R71" s="314">
        <v>700</v>
      </c>
      <c r="S71" s="314">
        <v>1120</v>
      </c>
      <c r="T71" s="315">
        <v>0.8933</v>
      </c>
      <c r="U71" s="321">
        <v>0.9407522280471822</v>
      </c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2:37" ht="15.75">
      <c r="B72" s="391">
        <v>44</v>
      </c>
      <c r="C72" s="397" t="s">
        <v>86</v>
      </c>
      <c r="D72" s="397">
        <v>1800</v>
      </c>
      <c r="E72" s="397">
        <v>1887</v>
      </c>
      <c r="F72" s="398">
        <v>0.9052</v>
      </c>
      <c r="G72" s="399">
        <v>0.9495962453066333</v>
      </c>
      <c r="I72" s="60">
        <v>45</v>
      </c>
      <c r="J72" s="231" t="s">
        <v>27</v>
      </c>
      <c r="K72" s="231">
        <v>400</v>
      </c>
      <c r="L72" s="231">
        <v>482</v>
      </c>
      <c r="M72" s="167">
        <v>0.9181</v>
      </c>
      <c r="N72" s="168">
        <v>0.9400908921933085</v>
      </c>
      <c r="O72" s="16"/>
      <c r="P72" s="320">
        <v>47</v>
      </c>
      <c r="Q72" s="313" t="s">
        <v>167</v>
      </c>
      <c r="R72" s="314">
        <v>700</v>
      </c>
      <c r="S72" s="314">
        <v>1595</v>
      </c>
      <c r="T72" s="315">
        <v>0.8883</v>
      </c>
      <c r="U72" s="321">
        <v>0.9391944726810674</v>
      </c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2:37" ht="15.75">
      <c r="B73" s="391">
        <v>45</v>
      </c>
      <c r="C73" s="397" t="s">
        <v>165</v>
      </c>
      <c r="D73" s="397">
        <v>400</v>
      </c>
      <c r="E73" s="397">
        <v>311</v>
      </c>
      <c r="F73" s="398">
        <v>0.9895</v>
      </c>
      <c r="G73" s="399">
        <v>0.9490500000000001</v>
      </c>
      <c r="I73" s="60">
        <v>46</v>
      </c>
      <c r="J73" s="231" t="s">
        <v>10</v>
      </c>
      <c r="K73" s="231">
        <v>400</v>
      </c>
      <c r="L73" s="231">
        <v>786</v>
      </c>
      <c r="M73" s="167">
        <v>0.9004</v>
      </c>
      <c r="N73" s="168">
        <v>0.9396117647058824</v>
      </c>
      <c r="O73" s="16"/>
      <c r="P73" s="320">
        <v>48</v>
      </c>
      <c r="Q73" s="314" t="s">
        <v>41</v>
      </c>
      <c r="R73" s="314">
        <v>700</v>
      </c>
      <c r="S73" s="314">
        <v>1643</v>
      </c>
      <c r="T73" s="315">
        <v>0.8951</v>
      </c>
      <c r="U73" s="321">
        <v>0.937574630541872</v>
      </c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2:37" ht="15.75">
      <c r="B74" s="391">
        <v>46</v>
      </c>
      <c r="C74" s="397" t="s">
        <v>80</v>
      </c>
      <c r="D74" s="397">
        <v>700</v>
      </c>
      <c r="E74" s="397">
        <v>2351</v>
      </c>
      <c r="F74" s="398">
        <v>0.9172</v>
      </c>
      <c r="G74" s="399">
        <v>0.9483420515896821</v>
      </c>
      <c r="I74" s="60">
        <v>47</v>
      </c>
      <c r="J74" s="231" t="s">
        <v>30</v>
      </c>
      <c r="K74" s="231">
        <v>1500</v>
      </c>
      <c r="L74" s="231">
        <v>4259</v>
      </c>
      <c r="M74" s="167">
        <v>0.9032</v>
      </c>
      <c r="N74" s="168">
        <v>0.939105658669081</v>
      </c>
      <c r="O74" s="16"/>
      <c r="P74" s="320">
        <v>49</v>
      </c>
      <c r="Q74" s="314" t="s">
        <v>34</v>
      </c>
      <c r="R74" s="314">
        <v>700</v>
      </c>
      <c r="S74" s="314">
        <v>3324</v>
      </c>
      <c r="T74" s="315">
        <v>0.8758</v>
      </c>
      <c r="U74" s="321">
        <v>0.9266359198998748</v>
      </c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2:37" ht="15.75">
      <c r="B75" s="391">
        <v>47</v>
      </c>
      <c r="C75" s="397" t="s">
        <v>8</v>
      </c>
      <c r="D75" s="397">
        <v>700</v>
      </c>
      <c r="E75" s="397">
        <v>1371</v>
      </c>
      <c r="F75" s="398">
        <v>0.8948</v>
      </c>
      <c r="G75" s="399">
        <v>0.9459590778097983</v>
      </c>
      <c r="I75" s="60">
        <v>48</v>
      </c>
      <c r="J75" s="231" t="s">
        <v>11</v>
      </c>
      <c r="K75" s="231">
        <v>1500</v>
      </c>
      <c r="L75" s="231">
        <v>3143</v>
      </c>
      <c r="M75" s="167">
        <v>0.8961</v>
      </c>
      <c r="N75" s="168">
        <v>0.9354796435272046</v>
      </c>
      <c r="O75" s="16"/>
      <c r="P75" s="320">
        <v>50</v>
      </c>
      <c r="Q75" s="314" t="s">
        <v>28</v>
      </c>
      <c r="R75" s="314">
        <v>400</v>
      </c>
      <c r="S75" s="314">
        <v>1076</v>
      </c>
      <c r="T75" s="315">
        <v>0.8482</v>
      </c>
      <c r="U75" s="321">
        <v>0.9196773955773956</v>
      </c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2:37" ht="15.75">
      <c r="B76" s="391">
        <v>48</v>
      </c>
      <c r="C76" s="397" t="s">
        <v>113</v>
      </c>
      <c r="D76" s="397">
        <v>700</v>
      </c>
      <c r="E76" s="397">
        <v>2214</v>
      </c>
      <c r="F76" s="398">
        <v>0.896</v>
      </c>
      <c r="G76" s="399">
        <v>0.9453878097789685</v>
      </c>
      <c r="I76" s="60">
        <v>49</v>
      </c>
      <c r="J76" s="231" t="s">
        <v>34</v>
      </c>
      <c r="K76" s="231">
        <v>700</v>
      </c>
      <c r="L76" s="231">
        <v>3452</v>
      </c>
      <c r="M76" s="167">
        <v>0.8992</v>
      </c>
      <c r="N76" s="168">
        <v>0.9336457256461232</v>
      </c>
      <c r="O76" s="16"/>
      <c r="P76" s="320">
        <v>51</v>
      </c>
      <c r="Q76" s="314" t="s">
        <v>30</v>
      </c>
      <c r="R76" s="314">
        <v>1500</v>
      </c>
      <c r="S76" s="314">
        <v>4164</v>
      </c>
      <c r="T76" s="315">
        <v>0.8604</v>
      </c>
      <c r="U76" s="321">
        <v>0.9171505494505494</v>
      </c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2:37" ht="15.75">
      <c r="B77" s="391">
        <v>49</v>
      </c>
      <c r="C77" s="397" t="s">
        <v>104</v>
      </c>
      <c r="D77" s="397">
        <v>400</v>
      </c>
      <c r="E77" s="397">
        <v>400</v>
      </c>
      <c r="F77" s="398">
        <v>0.8884</v>
      </c>
      <c r="G77" s="399">
        <v>0.9441999999999999</v>
      </c>
      <c r="I77" s="60">
        <v>50</v>
      </c>
      <c r="J77" s="231" t="s">
        <v>8</v>
      </c>
      <c r="K77" s="231">
        <v>700</v>
      </c>
      <c r="L77" s="231">
        <v>1149</v>
      </c>
      <c r="M77" s="167">
        <v>0.8596</v>
      </c>
      <c r="N77" s="168">
        <v>0.9227133858267718</v>
      </c>
      <c r="O77" s="16"/>
      <c r="P77" s="320">
        <v>52</v>
      </c>
      <c r="Q77" s="314" t="s">
        <v>23</v>
      </c>
      <c r="R77" s="314">
        <v>700</v>
      </c>
      <c r="S77" s="314">
        <v>1361</v>
      </c>
      <c r="T77" s="315">
        <v>0.853</v>
      </c>
      <c r="U77" s="321">
        <v>0.9118409090909091</v>
      </c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2:37" ht="15.75">
      <c r="B78" s="391">
        <v>50</v>
      </c>
      <c r="C78" s="397" t="s">
        <v>44</v>
      </c>
      <c r="D78" s="397">
        <v>400</v>
      </c>
      <c r="E78" s="397">
        <v>1155</v>
      </c>
      <c r="F78" s="398">
        <v>0.9023</v>
      </c>
      <c r="G78" s="399">
        <v>0.9426494096812279</v>
      </c>
      <c r="I78" s="60">
        <v>51</v>
      </c>
      <c r="J78" s="231" t="s">
        <v>82</v>
      </c>
      <c r="K78" s="231">
        <v>400</v>
      </c>
      <c r="L78" s="231">
        <v>789</v>
      </c>
      <c r="M78" s="167">
        <v>0.8762</v>
      </c>
      <c r="N78" s="168">
        <v>0.9223482100238664</v>
      </c>
      <c r="O78" s="16"/>
      <c r="P78" s="320">
        <v>53</v>
      </c>
      <c r="Q78" s="314" t="s">
        <v>82</v>
      </c>
      <c r="R78" s="314">
        <v>400</v>
      </c>
      <c r="S78" s="314">
        <v>1183</v>
      </c>
      <c r="T78" s="315">
        <v>0.8391</v>
      </c>
      <c r="U78" s="321">
        <v>0.9102603825136613</v>
      </c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2:37" ht="15.75">
      <c r="B79" s="391">
        <v>51</v>
      </c>
      <c r="C79" s="397" t="s">
        <v>46</v>
      </c>
      <c r="D79" s="397">
        <v>400</v>
      </c>
      <c r="E79" s="397">
        <v>588</v>
      </c>
      <c r="F79" s="398">
        <v>0.9017</v>
      </c>
      <c r="G79" s="399">
        <v>0.9409381057268722</v>
      </c>
      <c r="I79" s="60">
        <v>52</v>
      </c>
      <c r="J79" s="231" t="s">
        <v>15</v>
      </c>
      <c r="K79" s="231">
        <v>700</v>
      </c>
      <c r="L79" s="231">
        <v>3596</v>
      </c>
      <c r="M79" s="167">
        <v>0.8219</v>
      </c>
      <c r="N79" s="168">
        <v>0.9096028962730129</v>
      </c>
      <c r="O79" s="16"/>
      <c r="P79" s="320">
        <v>54</v>
      </c>
      <c r="Q79" s="314" t="s">
        <v>10</v>
      </c>
      <c r="R79" s="314">
        <v>400</v>
      </c>
      <c r="S79" s="314">
        <v>974</v>
      </c>
      <c r="T79" s="315">
        <v>0.8333</v>
      </c>
      <c r="U79" s="321">
        <v>0.907987386018237</v>
      </c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2:37" ht="15.75">
      <c r="B80" s="391">
        <v>52</v>
      </c>
      <c r="C80" s="397" t="s">
        <v>112</v>
      </c>
      <c r="D80" s="397">
        <v>700</v>
      </c>
      <c r="E80" s="397">
        <v>1198</v>
      </c>
      <c r="F80" s="398">
        <v>0.9117</v>
      </c>
      <c r="G80" s="399">
        <v>0.9406692771084337</v>
      </c>
      <c r="I80" s="60">
        <v>53</v>
      </c>
      <c r="J80" s="231" t="s">
        <v>109</v>
      </c>
      <c r="K80" s="231">
        <v>400</v>
      </c>
      <c r="L80" s="231">
        <v>258</v>
      </c>
      <c r="M80" s="167">
        <v>0.9544</v>
      </c>
      <c r="N80" s="168">
        <v>0.9046536082474227</v>
      </c>
      <c r="O80" s="16"/>
      <c r="P80" s="320">
        <v>55</v>
      </c>
      <c r="Q80" s="314" t="s">
        <v>11</v>
      </c>
      <c r="R80" s="314">
        <v>1500</v>
      </c>
      <c r="S80" s="314">
        <v>3445</v>
      </c>
      <c r="T80" s="315">
        <v>0.8169</v>
      </c>
      <c r="U80" s="321">
        <v>0.9074307474518686</v>
      </c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2:37" ht="15.75">
      <c r="B81" s="391">
        <v>53</v>
      </c>
      <c r="C81" s="397" t="s">
        <v>23</v>
      </c>
      <c r="D81" s="397">
        <v>700</v>
      </c>
      <c r="E81" s="397">
        <v>1472</v>
      </c>
      <c r="F81" s="398">
        <v>0.8825</v>
      </c>
      <c r="G81" s="399">
        <v>0.9357213870029097</v>
      </c>
      <c r="I81" s="60">
        <v>54</v>
      </c>
      <c r="J81" s="231" t="s">
        <v>164</v>
      </c>
      <c r="K81" s="231">
        <v>700</v>
      </c>
      <c r="L81" s="231">
        <v>1992</v>
      </c>
      <c r="M81" s="167">
        <v>0.8305</v>
      </c>
      <c r="N81" s="168">
        <v>0.9022065217391304</v>
      </c>
      <c r="O81" s="16"/>
      <c r="P81" s="320">
        <v>56</v>
      </c>
      <c r="Q81" s="314" t="s">
        <v>15</v>
      </c>
      <c r="R81" s="314">
        <v>700</v>
      </c>
      <c r="S81" s="314">
        <v>4325</v>
      </c>
      <c r="T81" s="315">
        <v>0.8138</v>
      </c>
      <c r="U81" s="321">
        <v>0.9035252909231963</v>
      </c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2:37" ht="15.75">
      <c r="B82" s="391">
        <v>54</v>
      </c>
      <c r="C82" s="397" t="s">
        <v>79</v>
      </c>
      <c r="D82" s="397">
        <v>700</v>
      </c>
      <c r="E82" s="397">
        <v>1093</v>
      </c>
      <c r="F82" s="398">
        <v>0.8755</v>
      </c>
      <c r="G82" s="399">
        <v>0.9273908839779006</v>
      </c>
      <c r="I82" s="60">
        <v>55</v>
      </c>
      <c r="J82" s="231" t="s">
        <v>23</v>
      </c>
      <c r="K82" s="231">
        <v>700</v>
      </c>
      <c r="L82" s="231">
        <v>1209</v>
      </c>
      <c r="M82" s="167">
        <v>0.8127</v>
      </c>
      <c r="N82" s="168">
        <v>0.9000999999999999</v>
      </c>
      <c r="O82" s="16"/>
      <c r="P82" s="320">
        <v>57</v>
      </c>
      <c r="Q82" s="314" t="s">
        <v>83</v>
      </c>
      <c r="R82" s="314">
        <v>400</v>
      </c>
      <c r="S82" s="314">
        <v>663</v>
      </c>
      <c r="T82" s="315">
        <v>0.8042</v>
      </c>
      <c r="U82" s="321">
        <v>0.9021</v>
      </c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2:37" ht="15.75">
      <c r="B83" s="391">
        <v>55</v>
      </c>
      <c r="C83" s="397" t="s">
        <v>34</v>
      </c>
      <c r="D83" s="397">
        <v>700</v>
      </c>
      <c r="E83" s="397">
        <v>2834</v>
      </c>
      <c r="F83" s="398">
        <v>0.8595</v>
      </c>
      <c r="G83" s="399">
        <v>0.9258416442048518</v>
      </c>
      <c r="I83" s="60">
        <v>56</v>
      </c>
      <c r="J83" s="231" t="s">
        <v>79</v>
      </c>
      <c r="K83" s="231">
        <v>700</v>
      </c>
      <c r="L83" s="231">
        <v>1031</v>
      </c>
      <c r="M83" s="167">
        <v>0.8302</v>
      </c>
      <c r="N83" s="168">
        <v>0.8984583208395802</v>
      </c>
      <c r="O83" s="16"/>
      <c r="P83" s="320">
        <v>58</v>
      </c>
      <c r="Q83" s="313" t="s">
        <v>164</v>
      </c>
      <c r="R83" s="314">
        <v>700</v>
      </c>
      <c r="S83" s="314">
        <v>2302</v>
      </c>
      <c r="T83" s="315">
        <v>0.8089</v>
      </c>
      <c r="U83" s="321">
        <v>0.8861166666666667</v>
      </c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2:37" ht="15.75">
      <c r="B84" s="391">
        <v>56</v>
      </c>
      <c r="C84" s="397" t="s">
        <v>164</v>
      </c>
      <c r="D84" s="397">
        <v>700</v>
      </c>
      <c r="E84" s="397">
        <v>2288</v>
      </c>
      <c r="F84" s="398">
        <v>0.8679</v>
      </c>
      <c r="G84" s="399">
        <v>0.9216714416615761</v>
      </c>
      <c r="I84" s="60">
        <v>57</v>
      </c>
      <c r="J84" s="231" t="s">
        <v>2</v>
      </c>
      <c r="K84" s="231">
        <v>700</v>
      </c>
      <c r="L84" s="231">
        <v>1434</v>
      </c>
      <c r="M84" s="167">
        <v>0.8136</v>
      </c>
      <c r="N84" s="168">
        <v>0.8929016949152542</v>
      </c>
      <c r="O84" s="16"/>
      <c r="P84" s="320">
        <v>59</v>
      </c>
      <c r="Q84" s="314" t="s">
        <v>32</v>
      </c>
      <c r="R84" s="314">
        <v>1500</v>
      </c>
      <c r="S84" s="314">
        <v>2860</v>
      </c>
      <c r="T84" s="315">
        <v>0.798</v>
      </c>
      <c r="U84" s="321">
        <v>0.8813019086176981</v>
      </c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2:37" ht="15.75">
      <c r="B85" s="391">
        <v>57</v>
      </c>
      <c r="C85" s="397" t="s">
        <v>109</v>
      </c>
      <c r="D85" s="397">
        <v>400</v>
      </c>
      <c r="E85" s="397">
        <v>284</v>
      </c>
      <c r="F85" s="398">
        <v>0.9421</v>
      </c>
      <c r="G85" s="399">
        <v>0.9130499999999999</v>
      </c>
      <c r="I85" s="60">
        <v>58</v>
      </c>
      <c r="J85" s="231" t="s">
        <v>192</v>
      </c>
      <c r="K85" s="231">
        <v>1500</v>
      </c>
      <c r="L85" s="231">
        <v>2184</v>
      </c>
      <c r="M85" s="167">
        <v>0.7824</v>
      </c>
      <c r="N85" s="168">
        <v>0.8724624584717608</v>
      </c>
      <c r="O85" s="16"/>
      <c r="P85" s="320">
        <v>60</v>
      </c>
      <c r="Q85" s="314" t="s">
        <v>2</v>
      </c>
      <c r="R85" s="314">
        <v>700</v>
      </c>
      <c r="S85" s="314">
        <v>1604</v>
      </c>
      <c r="T85" s="315">
        <v>0.779</v>
      </c>
      <c r="U85" s="321">
        <v>0.8765221327967807</v>
      </c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2:37" ht="15.75">
      <c r="B86" s="391">
        <v>58</v>
      </c>
      <c r="C86" s="397" t="s">
        <v>2</v>
      </c>
      <c r="D86" s="397">
        <v>700</v>
      </c>
      <c r="E86" s="397">
        <v>1550</v>
      </c>
      <c r="F86" s="398">
        <v>0.8298</v>
      </c>
      <c r="G86" s="399">
        <v>0.9047101898101898</v>
      </c>
      <c r="I86" s="60">
        <v>59</v>
      </c>
      <c r="J86" s="231" t="s">
        <v>32</v>
      </c>
      <c r="K86" s="231">
        <v>1500</v>
      </c>
      <c r="L86" s="231">
        <v>2610</v>
      </c>
      <c r="M86" s="167">
        <v>0.7743</v>
      </c>
      <c r="N86" s="168">
        <v>0.8675558338617628</v>
      </c>
      <c r="O86" s="16"/>
      <c r="P86" s="320">
        <v>61</v>
      </c>
      <c r="Q86" s="314" t="s">
        <v>192</v>
      </c>
      <c r="R86" s="314">
        <v>1500</v>
      </c>
      <c r="S86" s="314">
        <v>2537</v>
      </c>
      <c r="T86" s="315">
        <v>0.7779</v>
      </c>
      <c r="U86" s="321">
        <v>0.8715120767494358</v>
      </c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2:37" ht="15.75">
      <c r="B87" s="391">
        <v>59</v>
      </c>
      <c r="C87" s="397" t="s">
        <v>108</v>
      </c>
      <c r="D87" s="397">
        <v>400</v>
      </c>
      <c r="E87" s="397">
        <v>473</v>
      </c>
      <c r="F87" s="398">
        <v>0.8558</v>
      </c>
      <c r="G87" s="399">
        <v>0.8973545454545455</v>
      </c>
      <c r="I87" s="60">
        <v>60</v>
      </c>
      <c r="J87" s="231" t="s">
        <v>14</v>
      </c>
      <c r="K87" s="231">
        <v>700</v>
      </c>
      <c r="L87" s="231">
        <v>1597</v>
      </c>
      <c r="M87" s="167">
        <v>0.7319</v>
      </c>
      <c r="N87" s="168">
        <v>0.8657101918465229</v>
      </c>
      <c r="O87" s="16"/>
      <c r="P87" s="320">
        <v>62</v>
      </c>
      <c r="Q87" s="314" t="s">
        <v>56</v>
      </c>
      <c r="R87" s="314">
        <v>700</v>
      </c>
      <c r="S87" s="314">
        <v>1389</v>
      </c>
      <c r="T87" s="315">
        <v>0.7518</v>
      </c>
      <c r="U87" s="321">
        <v>0.870003194103194</v>
      </c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2:37" ht="15.75">
      <c r="B88" s="391">
        <v>60</v>
      </c>
      <c r="C88" s="397" t="s">
        <v>31</v>
      </c>
      <c r="D88" s="397">
        <v>1500</v>
      </c>
      <c r="E88" s="397">
        <v>4532</v>
      </c>
      <c r="F88" s="398">
        <v>0.8049</v>
      </c>
      <c r="G88" s="399">
        <v>0.8866721404928282</v>
      </c>
      <c r="I88" s="60">
        <v>61</v>
      </c>
      <c r="J88" s="231" t="s">
        <v>85</v>
      </c>
      <c r="K88" s="231">
        <v>1500</v>
      </c>
      <c r="L88" s="231">
        <v>4004</v>
      </c>
      <c r="M88" s="167">
        <v>0.7933</v>
      </c>
      <c r="N88" s="168">
        <v>0.8626993827160494</v>
      </c>
      <c r="O88" s="16"/>
      <c r="P88" s="320">
        <v>63</v>
      </c>
      <c r="Q88" s="314" t="s">
        <v>25</v>
      </c>
      <c r="R88" s="314">
        <v>400</v>
      </c>
      <c r="S88" s="314">
        <v>290</v>
      </c>
      <c r="T88" s="315">
        <v>0.8447</v>
      </c>
      <c r="U88" s="321">
        <v>0.861742523364486</v>
      </c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2:37" ht="15.75">
      <c r="B89" s="391">
        <v>61</v>
      </c>
      <c r="C89" s="397" t="s">
        <v>32</v>
      </c>
      <c r="D89" s="397">
        <v>1500</v>
      </c>
      <c r="E89" s="397">
        <v>2725</v>
      </c>
      <c r="F89" s="398">
        <v>0.78</v>
      </c>
      <c r="G89" s="399">
        <v>0.8855689277899343</v>
      </c>
      <c r="I89" s="60">
        <v>62</v>
      </c>
      <c r="J89" s="231" t="s">
        <v>40</v>
      </c>
      <c r="K89" s="231">
        <v>700</v>
      </c>
      <c r="L89" s="231">
        <v>1298</v>
      </c>
      <c r="M89" s="167">
        <v>0.7658</v>
      </c>
      <c r="N89" s="168">
        <v>0.8562606557377049</v>
      </c>
      <c r="O89" s="16"/>
      <c r="P89" s="320">
        <v>64</v>
      </c>
      <c r="Q89" s="314" t="s">
        <v>40</v>
      </c>
      <c r="R89" s="314">
        <v>700</v>
      </c>
      <c r="S89" s="314">
        <v>1405</v>
      </c>
      <c r="T89" s="315">
        <v>0.7404</v>
      </c>
      <c r="U89" s="321">
        <v>0.8597973154362416</v>
      </c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2:37" ht="15.75">
      <c r="B90" s="391">
        <v>62</v>
      </c>
      <c r="C90" s="397" t="s">
        <v>192</v>
      </c>
      <c r="D90" s="397">
        <v>1500</v>
      </c>
      <c r="E90" s="397">
        <v>2443</v>
      </c>
      <c r="F90" s="398">
        <v>0.7894</v>
      </c>
      <c r="G90" s="399">
        <v>0.8746019607843137</v>
      </c>
      <c r="I90" s="60">
        <v>63</v>
      </c>
      <c r="J90" s="231" t="s">
        <v>144</v>
      </c>
      <c r="K90" s="231">
        <v>400</v>
      </c>
      <c r="L90" s="231">
        <v>348</v>
      </c>
      <c r="M90" s="167">
        <v>0.7832</v>
      </c>
      <c r="N90" s="168">
        <v>0.8546909090909092</v>
      </c>
      <c r="O90" s="16"/>
      <c r="P90" s="320">
        <v>65</v>
      </c>
      <c r="Q90" s="314" t="s">
        <v>104</v>
      </c>
      <c r="R90" s="314">
        <v>400</v>
      </c>
      <c r="S90" s="314">
        <v>403</v>
      </c>
      <c r="T90" s="315">
        <v>0.7097</v>
      </c>
      <c r="U90" s="321">
        <v>0.8533648514851485</v>
      </c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2:37" ht="15.75">
      <c r="B91" s="391">
        <v>63</v>
      </c>
      <c r="C91" s="397" t="s">
        <v>40</v>
      </c>
      <c r="D91" s="397">
        <v>700</v>
      </c>
      <c r="E91" s="397">
        <v>1339</v>
      </c>
      <c r="F91" s="398">
        <v>0.7995</v>
      </c>
      <c r="G91" s="399">
        <v>0.8723605563480742</v>
      </c>
      <c r="I91" s="60">
        <v>64</v>
      </c>
      <c r="J91" s="231" t="s">
        <v>108</v>
      </c>
      <c r="K91" s="231">
        <v>400</v>
      </c>
      <c r="L91" s="231">
        <v>235</v>
      </c>
      <c r="M91" s="167">
        <v>0.8806</v>
      </c>
      <c r="N91" s="168">
        <v>0.8501076923076922</v>
      </c>
      <c r="O91" s="16"/>
      <c r="P91" s="320">
        <v>66</v>
      </c>
      <c r="Q91" s="314" t="s">
        <v>31</v>
      </c>
      <c r="R91" s="314">
        <v>1500</v>
      </c>
      <c r="S91" s="314">
        <v>4857</v>
      </c>
      <c r="T91" s="315">
        <v>0.7767</v>
      </c>
      <c r="U91" s="321">
        <v>0.8528685746777862</v>
      </c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2:37" ht="15.75">
      <c r="B92" s="391">
        <v>64</v>
      </c>
      <c r="C92" s="397" t="s">
        <v>85</v>
      </c>
      <c r="D92" s="397">
        <v>1500</v>
      </c>
      <c r="E92" s="397">
        <v>3780</v>
      </c>
      <c r="F92" s="398">
        <v>0.8007</v>
      </c>
      <c r="G92" s="399">
        <v>0.8682861179361179</v>
      </c>
      <c r="I92" s="60">
        <v>65</v>
      </c>
      <c r="J92" s="231" t="s">
        <v>31</v>
      </c>
      <c r="K92" s="231">
        <v>1500</v>
      </c>
      <c r="L92" s="231">
        <v>4425</v>
      </c>
      <c r="M92" s="167">
        <v>0.7515</v>
      </c>
      <c r="N92" s="168">
        <v>0.8238314408770555</v>
      </c>
      <c r="O92" s="16"/>
      <c r="P92" s="320">
        <v>67</v>
      </c>
      <c r="Q92" s="314" t="s">
        <v>144</v>
      </c>
      <c r="R92" s="314">
        <v>400</v>
      </c>
      <c r="S92" s="314">
        <v>317</v>
      </c>
      <c r="T92" s="315">
        <v>0.7939</v>
      </c>
      <c r="U92" s="321">
        <v>0.8500283132530121</v>
      </c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2:37" ht="15.75">
      <c r="B93" s="391">
        <v>65</v>
      </c>
      <c r="C93" s="397" t="s">
        <v>82</v>
      </c>
      <c r="D93" s="397">
        <v>400</v>
      </c>
      <c r="E93" s="397">
        <v>836</v>
      </c>
      <c r="F93" s="398">
        <v>0.8018</v>
      </c>
      <c r="G93" s="399">
        <v>0.8666327586206897</v>
      </c>
      <c r="I93" s="60">
        <v>66</v>
      </c>
      <c r="J93" s="231" t="s">
        <v>56</v>
      </c>
      <c r="K93" s="231">
        <v>700</v>
      </c>
      <c r="L93" s="231">
        <v>1337</v>
      </c>
      <c r="M93" s="167">
        <v>0.6613</v>
      </c>
      <c r="N93" s="168">
        <v>0.8200818181818181</v>
      </c>
      <c r="O93" s="16"/>
      <c r="P93" s="320">
        <v>68</v>
      </c>
      <c r="Q93" s="314" t="s">
        <v>85</v>
      </c>
      <c r="R93" s="314">
        <v>1500</v>
      </c>
      <c r="S93" s="314">
        <v>4770</v>
      </c>
      <c r="T93" s="315">
        <v>0.7112</v>
      </c>
      <c r="U93" s="321">
        <v>0.8266233029381966</v>
      </c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2:37" ht="15.75">
      <c r="B94" s="391">
        <v>66</v>
      </c>
      <c r="C94" s="397" t="s">
        <v>35</v>
      </c>
      <c r="D94" s="397">
        <v>1500</v>
      </c>
      <c r="E94" s="397">
        <v>1964</v>
      </c>
      <c r="F94" s="398">
        <v>0.7279</v>
      </c>
      <c r="G94" s="399">
        <v>0.84897722323049</v>
      </c>
      <c r="I94" s="60">
        <v>67</v>
      </c>
      <c r="J94" s="231" t="s">
        <v>86</v>
      </c>
      <c r="K94" s="231">
        <v>1800</v>
      </c>
      <c r="L94" s="231">
        <v>606</v>
      </c>
      <c r="M94" s="167">
        <v>0.8939</v>
      </c>
      <c r="N94" s="168">
        <v>0.8136436744847193</v>
      </c>
      <c r="O94" s="16"/>
      <c r="P94" s="320">
        <v>69</v>
      </c>
      <c r="Q94" s="314" t="s">
        <v>79</v>
      </c>
      <c r="R94" s="314">
        <v>700</v>
      </c>
      <c r="S94" s="314">
        <v>1118</v>
      </c>
      <c r="T94" s="315">
        <v>0.6809</v>
      </c>
      <c r="U94" s="321">
        <v>0.8066184782608695</v>
      </c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2:37" ht="15.75">
      <c r="B95" s="391">
        <v>67</v>
      </c>
      <c r="C95" s="397" t="s">
        <v>25</v>
      </c>
      <c r="D95" s="397">
        <v>400</v>
      </c>
      <c r="E95" s="397">
        <v>232</v>
      </c>
      <c r="F95" s="398">
        <v>0.8703</v>
      </c>
      <c r="G95" s="399">
        <v>0.8297214285714285</v>
      </c>
      <c r="I95" s="68">
        <v>68</v>
      </c>
      <c r="J95" s="172" t="s">
        <v>25</v>
      </c>
      <c r="K95" s="172">
        <v>400</v>
      </c>
      <c r="L95" s="172">
        <v>209</v>
      </c>
      <c r="M95" s="173">
        <v>0.8294</v>
      </c>
      <c r="N95" s="174">
        <v>0.7955779527559055</v>
      </c>
      <c r="O95" s="16"/>
      <c r="P95" s="304">
        <v>70</v>
      </c>
      <c r="Q95" s="294" t="s">
        <v>35</v>
      </c>
      <c r="R95" s="294">
        <v>1500</v>
      </c>
      <c r="S95" s="294">
        <v>2109</v>
      </c>
      <c r="T95" s="295">
        <v>0.6602</v>
      </c>
      <c r="U95" s="305">
        <v>0.7983511210762332</v>
      </c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2:37" ht="15.75">
      <c r="B96" s="392">
        <v>68</v>
      </c>
      <c r="C96" s="400" t="s">
        <v>56</v>
      </c>
      <c r="D96" s="400">
        <v>700</v>
      </c>
      <c r="E96" s="400">
        <v>1552</v>
      </c>
      <c r="F96" s="401">
        <v>0.6598</v>
      </c>
      <c r="G96" s="402">
        <v>0.7989569744597249</v>
      </c>
      <c r="I96" s="68">
        <v>69</v>
      </c>
      <c r="J96" s="172" t="s">
        <v>84</v>
      </c>
      <c r="K96" s="172">
        <v>400</v>
      </c>
      <c r="L96" s="172">
        <v>627</v>
      </c>
      <c r="M96" s="173">
        <v>0.6538</v>
      </c>
      <c r="N96" s="174">
        <v>0.770262831858407</v>
      </c>
      <c r="O96" s="16"/>
      <c r="P96" s="304">
        <v>71</v>
      </c>
      <c r="Q96" s="294" t="s">
        <v>84</v>
      </c>
      <c r="R96" s="294">
        <v>400</v>
      </c>
      <c r="S96" s="294">
        <v>584</v>
      </c>
      <c r="T96" s="295">
        <v>0.6303</v>
      </c>
      <c r="U96" s="305">
        <v>0.7977306451612902</v>
      </c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2:37" ht="15.75">
      <c r="B97" s="392">
        <v>69</v>
      </c>
      <c r="C97" s="400" t="s">
        <v>84</v>
      </c>
      <c r="D97" s="400">
        <v>400</v>
      </c>
      <c r="E97" s="400">
        <v>593</v>
      </c>
      <c r="F97" s="401">
        <v>0.6376</v>
      </c>
      <c r="G97" s="402">
        <v>0.7984195652173913</v>
      </c>
      <c r="I97" s="68">
        <v>70</v>
      </c>
      <c r="J97" s="172" t="s">
        <v>35</v>
      </c>
      <c r="K97" s="172">
        <v>1500</v>
      </c>
      <c r="L97" s="172">
        <v>1959</v>
      </c>
      <c r="M97" s="173">
        <v>0.6053</v>
      </c>
      <c r="N97" s="174">
        <v>0.7587670212765958</v>
      </c>
      <c r="O97" s="16"/>
      <c r="P97" s="304">
        <v>72</v>
      </c>
      <c r="Q97" s="294" t="s">
        <v>19</v>
      </c>
      <c r="R97" s="294">
        <v>1500</v>
      </c>
      <c r="S97" s="294">
        <v>1122</v>
      </c>
      <c r="T97" s="295">
        <v>0.6907</v>
      </c>
      <c r="U97" s="305">
        <v>0.762429674796748</v>
      </c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2:37" ht="15.75">
      <c r="B98" s="392">
        <v>70</v>
      </c>
      <c r="C98" s="400" t="s">
        <v>19</v>
      </c>
      <c r="D98" s="400">
        <v>1500</v>
      </c>
      <c r="E98" s="400">
        <v>1062</v>
      </c>
      <c r="F98" s="401">
        <v>0.6265</v>
      </c>
      <c r="G98" s="402">
        <v>0.7288696078431371</v>
      </c>
      <c r="I98" s="68">
        <v>71</v>
      </c>
      <c r="J98" s="172" t="s">
        <v>19</v>
      </c>
      <c r="K98" s="172">
        <v>1500</v>
      </c>
      <c r="L98" s="172">
        <v>1007</v>
      </c>
      <c r="M98" s="173">
        <v>0.7153</v>
      </c>
      <c r="N98" s="174">
        <v>0.7454090005678592</v>
      </c>
      <c r="O98" s="16"/>
      <c r="P98" s="304">
        <v>73</v>
      </c>
      <c r="Q98" s="294" t="s">
        <v>86</v>
      </c>
      <c r="R98" s="294">
        <v>1800</v>
      </c>
      <c r="S98" s="294">
        <v>756</v>
      </c>
      <c r="T98" s="295">
        <v>0.6912</v>
      </c>
      <c r="U98" s="305">
        <v>0.717193984962406</v>
      </c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2:37" ht="15.75">
      <c r="B99" s="392">
        <v>71</v>
      </c>
      <c r="C99" s="400" t="s">
        <v>20</v>
      </c>
      <c r="D99" s="400">
        <v>700</v>
      </c>
      <c r="E99" s="400">
        <v>4651</v>
      </c>
      <c r="F99" s="401">
        <v>0.5658</v>
      </c>
      <c r="G99" s="402">
        <v>0.7243582599506868</v>
      </c>
      <c r="I99" s="68">
        <v>72</v>
      </c>
      <c r="J99" s="172" t="s">
        <v>20</v>
      </c>
      <c r="K99" s="172">
        <v>700</v>
      </c>
      <c r="L99" s="172">
        <v>4185</v>
      </c>
      <c r="M99" s="173">
        <v>0.5381</v>
      </c>
      <c r="N99" s="174">
        <v>0.6793631524008351</v>
      </c>
      <c r="O99" s="16"/>
      <c r="P99" s="304">
        <v>74</v>
      </c>
      <c r="Q99" s="294" t="s">
        <v>20</v>
      </c>
      <c r="R99" s="294">
        <v>700</v>
      </c>
      <c r="S99" s="294">
        <v>4325</v>
      </c>
      <c r="T99" s="295">
        <v>0.4941</v>
      </c>
      <c r="U99" s="305">
        <v>0.6743906593406593</v>
      </c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2:21" s="16" customFormat="1" ht="16.5" thickBot="1">
      <c r="B100" s="393">
        <v>72</v>
      </c>
      <c r="C100" s="403" t="s">
        <v>114</v>
      </c>
      <c r="D100" s="403">
        <v>1500</v>
      </c>
      <c r="E100" s="403">
        <v>944</v>
      </c>
      <c r="F100" s="404">
        <v>0.5197</v>
      </c>
      <c r="G100" s="405">
        <v>0.55859802259887</v>
      </c>
      <c r="I100" s="333">
        <v>73</v>
      </c>
      <c r="J100" s="334" t="s">
        <v>114</v>
      </c>
      <c r="K100" s="334">
        <v>1500</v>
      </c>
      <c r="L100" s="334">
        <v>775</v>
      </c>
      <c r="M100" s="335">
        <v>0.4014</v>
      </c>
      <c r="N100" s="336">
        <v>0.5252518207282914</v>
      </c>
      <c r="P100" s="322">
        <v>75</v>
      </c>
      <c r="Q100" s="323" t="s">
        <v>114</v>
      </c>
      <c r="R100" s="323">
        <v>1500</v>
      </c>
      <c r="S100" s="323">
        <v>688</v>
      </c>
      <c r="T100" s="324">
        <v>0.3231</v>
      </c>
      <c r="U100" s="325">
        <v>0.5195333333333333</v>
      </c>
    </row>
    <row r="101" s="16" customFormat="1" ht="15"/>
    <row r="102" s="16" customFormat="1" ht="15"/>
    <row r="103" s="16" customFormat="1" ht="15"/>
    <row r="104" s="16" customFormat="1" ht="15"/>
    <row r="105" s="16" customFormat="1" ht="15"/>
    <row r="106" s="16" customFormat="1" ht="15"/>
    <row r="107" s="16" customFormat="1" ht="15"/>
    <row r="108" s="16" customFormat="1" ht="15"/>
    <row r="109" s="16" customFormat="1" ht="15"/>
    <row r="110" s="16" customFormat="1" ht="15"/>
    <row r="111" s="16" customFormat="1" ht="15"/>
    <row r="112" s="16" customFormat="1" ht="15"/>
    <row r="113" s="16" customFormat="1" ht="15"/>
    <row r="114" s="16" customFormat="1" ht="15"/>
    <row r="115" s="16" customFormat="1" ht="15"/>
    <row r="116" s="16" customFormat="1" ht="15"/>
    <row r="117" s="16" customFormat="1" ht="15"/>
    <row r="118" s="16" customFormat="1" ht="15"/>
    <row r="119" s="16" customFormat="1" ht="15"/>
    <row r="120" s="16" customFormat="1" ht="15"/>
    <row r="121" s="16" customFormat="1" ht="15"/>
    <row r="122" s="16" customFormat="1" ht="15"/>
    <row r="123" s="16" customFormat="1" ht="15"/>
    <row r="124" s="16" customFormat="1" ht="15"/>
    <row r="125" s="16" customFormat="1" ht="15"/>
    <row r="126" s="16" customFormat="1" ht="15"/>
    <row r="127" s="16" customFormat="1" ht="15"/>
    <row r="128" s="16" customFormat="1" ht="15"/>
    <row r="129" s="16" customFormat="1" ht="15"/>
    <row r="130" s="16" customFormat="1" ht="15"/>
    <row r="131" s="16" customFormat="1" ht="15"/>
    <row r="132" s="16" customFormat="1" ht="15"/>
    <row r="133" s="16" customFormat="1" ht="15"/>
    <row r="134" s="16" customFormat="1" ht="15"/>
    <row r="135" s="16" customFormat="1" ht="15"/>
    <row r="136" s="16" customFormat="1" ht="15"/>
    <row r="137" s="16" customFormat="1" ht="15"/>
    <row r="138" s="16" customFormat="1" ht="15"/>
    <row r="139" s="16" customFormat="1" ht="15"/>
    <row r="140" s="16" customFormat="1" ht="15"/>
    <row r="141" s="16" customFormat="1" ht="15"/>
    <row r="142" s="16" customFormat="1" ht="15"/>
    <row r="143" s="16" customFormat="1" ht="15"/>
    <row r="144" s="16" customFormat="1" ht="15"/>
    <row r="145" s="16" customFormat="1" ht="15"/>
    <row r="146" s="16" customFormat="1" ht="15"/>
    <row r="147" s="16" customFormat="1" ht="15"/>
    <row r="148" s="16" customFormat="1" ht="15"/>
    <row r="149" s="16" customFormat="1" ht="15"/>
    <row r="150" s="16" customFormat="1" ht="15"/>
    <row r="151" s="16" customFormat="1" ht="15"/>
    <row r="152" s="16" customFormat="1" ht="15"/>
    <row r="153" s="16" customFormat="1" ht="15"/>
    <row r="154" s="16" customFormat="1" ht="15"/>
    <row r="155" s="16" customFormat="1" ht="15"/>
    <row r="156" s="16" customFormat="1" ht="15"/>
    <row r="157" s="16" customFormat="1" ht="15"/>
    <row r="158" s="16" customFormat="1" ht="15"/>
    <row r="159" s="16" customFormat="1" ht="15"/>
    <row r="160" s="16" customFormat="1" ht="15"/>
    <row r="161" s="16" customFormat="1" ht="15"/>
    <row r="162" s="16" customFormat="1" ht="15"/>
    <row r="163" s="16" customFormat="1" ht="15"/>
    <row r="164" s="16" customFormat="1" ht="15"/>
    <row r="165" s="16" customFormat="1" ht="15"/>
    <row r="166" s="16" customFormat="1" ht="15"/>
    <row r="167" s="16" customFormat="1" ht="15"/>
    <row r="168" s="16" customFormat="1" ht="15"/>
    <row r="169" s="16" customFormat="1" ht="15"/>
    <row r="170" s="16" customFormat="1" ht="15"/>
    <row r="171" s="16" customFormat="1" ht="15"/>
    <row r="172" s="16" customFormat="1" ht="15"/>
    <row r="173" s="16" customFormat="1" ht="15"/>
    <row r="174" s="16" customFormat="1" ht="15"/>
    <row r="175" s="16" customFormat="1" ht="15"/>
    <row r="176" s="16" customFormat="1" ht="15"/>
    <row r="177" s="16" customFormat="1" ht="15"/>
    <row r="178" s="16" customFormat="1" ht="15"/>
    <row r="179" s="16" customFormat="1" ht="15"/>
    <row r="180" s="16" customFormat="1" ht="15"/>
    <row r="181" s="16" customFormat="1" ht="15"/>
    <row r="182" s="16" customFormat="1" ht="15"/>
    <row r="183" s="16" customFormat="1" ht="15"/>
    <row r="184" s="16" customFormat="1" ht="15"/>
    <row r="185" s="16" customFormat="1" ht="15"/>
    <row r="186" s="16" customFormat="1" ht="15"/>
    <row r="187" s="16" customFormat="1" ht="15"/>
    <row r="188" s="16" customFormat="1" ht="15"/>
    <row r="189" s="16" customFormat="1" ht="15"/>
    <row r="190" s="16" customFormat="1" ht="15"/>
    <row r="191" s="16" customFormat="1" ht="15"/>
    <row r="192" s="16" customFormat="1" ht="15"/>
    <row r="193" s="16" customFormat="1" ht="15"/>
    <row r="194" s="16" customFormat="1" ht="15"/>
    <row r="195" s="16" customFormat="1" ht="15"/>
    <row r="196" s="16" customFormat="1" ht="15"/>
    <row r="197" s="16" customFormat="1" ht="15"/>
    <row r="198" s="16" customFormat="1" ht="15"/>
    <row r="199" s="16" customFormat="1" ht="15"/>
    <row r="200" s="16" customFormat="1" ht="15"/>
    <row r="201" s="16" customFormat="1" ht="15"/>
    <row r="202" s="16" customFormat="1" ht="15"/>
    <row r="203" s="16" customFormat="1" ht="15"/>
    <row r="204" s="16" customFormat="1" ht="15"/>
    <row r="205" s="16" customFormat="1" ht="15"/>
    <row r="206" s="16" customFormat="1" ht="15"/>
    <row r="207" s="16" customFormat="1" ht="15"/>
    <row r="208" s="16" customFormat="1" ht="15"/>
    <row r="209" s="16" customFormat="1" ht="15"/>
    <row r="210" s="16" customFormat="1" ht="15"/>
    <row r="211" s="16" customFormat="1" ht="15"/>
    <row r="212" s="16" customFormat="1" ht="15"/>
    <row r="213" s="16" customFormat="1" ht="15"/>
    <row r="214" s="16" customFormat="1" ht="15"/>
    <row r="215" s="16" customFormat="1" ht="15"/>
    <row r="216" s="16" customFormat="1" ht="15"/>
    <row r="217" s="16" customFormat="1" ht="15"/>
    <row r="218" s="16" customFormat="1" ht="15"/>
    <row r="219" s="16" customFormat="1" ht="15"/>
    <row r="220" s="16" customFormat="1" ht="15"/>
    <row r="221" s="16" customFormat="1" ht="15"/>
    <row r="222" s="16" customFormat="1" ht="15"/>
    <row r="223" s="16" customFormat="1" ht="15"/>
    <row r="224" s="16" customFormat="1" ht="15"/>
    <row r="225" s="16" customFormat="1" ht="15"/>
    <row r="226" s="16" customFormat="1" ht="15"/>
    <row r="227" s="16" customFormat="1" ht="15"/>
    <row r="228" s="16" customFormat="1" ht="15"/>
    <row r="229" s="16" customFormat="1" ht="15"/>
    <row r="230" s="16" customFormat="1" ht="15"/>
    <row r="231" s="16" customFormat="1" ht="15"/>
    <row r="232" s="16" customFormat="1" ht="15"/>
    <row r="233" s="16" customFormat="1" ht="15"/>
    <row r="234" s="16" customFormat="1" ht="15"/>
    <row r="235" s="16" customFormat="1" ht="15"/>
    <row r="236" s="16" customFormat="1" ht="15"/>
    <row r="237" s="16" customFormat="1" ht="15"/>
    <row r="238" s="16" customFormat="1" ht="15"/>
    <row r="239" s="16" customFormat="1" ht="15"/>
    <row r="240" s="16" customFormat="1" ht="15"/>
    <row r="241" s="16" customFormat="1" ht="15"/>
    <row r="242" s="16" customFormat="1" ht="15"/>
    <row r="243" s="16" customFormat="1" ht="15"/>
    <row r="244" s="16" customFormat="1" ht="15"/>
    <row r="245" s="16" customFormat="1" ht="15"/>
    <row r="246" s="16" customFormat="1" ht="15"/>
    <row r="247" s="16" customFormat="1" ht="15"/>
    <row r="248" s="16" customFormat="1" ht="15"/>
    <row r="249" s="16" customFormat="1" ht="15"/>
    <row r="250" s="16" customFormat="1" ht="15"/>
    <row r="251" s="16" customFormat="1" ht="15"/>
    <row r="252" s="16" customFormat="1" ht="15"/>
    <row r="253" s="16" customFormat="1" ht="15"/>
    <row r="254" s="16" customFormat="1" ht="15"/>
    <row r="255" s="16" customFormat="1" ht="15"/>
    <row r="256" s="16" customFormat="1" ht="15"/>
    <row r="257" s="16" customFormat="1" ht="15"/>
    <row r="258" s="16" customFormat="1" ht="15"/>
    <row r="259" s="16" customFormat="1" ht="15"/>
    <row r="260" s="16" customFormat="1" ht="15"/>
    <row r="261" s="16" customFormat="1" ht="15"/>
    <row r="262" s="16" customFormat="1" ht="15"/>
    <row r="263" s="16" customFormat="1" ht="15"/>
    <row r="264" s="16" customFormat="1" ht="15"/>
    <row r="265" s="16" customFormat="1" ht="15"/>
    <row r="266" s="16" customFormat="1" ht="15"/>
    <row r="267" s="16" customFormat="1" ht="15"/>
    <row r="268" s="16" customFormat="1" ht="15"/>
    <row r="269" s="16" customFormat="1" ht="15"/>
    <row r="270" s="16" customFormat="1" ht="15"/>
    <row r="271" s="16" customFormat="1" ht="15"/>
    <row r="272" s="16" customFormat="1" ht="15"/>
    <row r="273" s="16" customFormat="1" ht="15"/>
    <row r="274" s="16" customFormat="1" ht="15"/>
    <row r="275" s="16" customFormat="1" ht="15"/>
    <row r="276" s="16" customFormat="1" ht="15"/>
    <row r="277" s="16" customFormat="1" ht="15"/>
    <row r="278" s="16" customFormat="1" ht="15"/>
    <row r="279" s="16" customFormat="1" ht="15"/>
    <row r="280" s="16" customFormat="1" ht="15"/>
    <row r="281" s="16" customFormat="1" ht="15"/>
    <row r="282" s="16" customFormat="1" ht="15"/>
    <row r="283" s="16" customFormat="1" ht="15"/>
    <row r="284" s="16" customFormat="1" ht="15"/>
    <row r="285" s="16" customFormat="1" ht="15"/>
    <row r="286" s="16" customFormat="1" ht="15"/>
    <row r="287" s="16" customFormat="1" ht="15"/>
    <row r="288" s="16" customFormat="1" ht="15"/>
    <row r="289" s="16" customFormat="1" ht="15"/>
    <row r="290" s="16" customFormat="1" ht="15"/>
    <row r="291" s="16" customFormat="1" ht="15"/>
    <row r="292" s="16" customFormat="1" ht="15"/>
    <row r="293" s="16" customFormat="1" ht="15"/>
    <row r="294" s="16" customFormat="1" ht="15"/>
    <row r="295" s="16" customFormat="1" ht="15"/>
    <row r="296" s="16" customFormat="1" ht="15"/>
    <row r="297" s="16" customFormat="1" ht="15"/>
    <row r="298" s="16" customFormat="1" ht="15"/>
    <row r="299" s="16" customFormat="1" ht="15"/>
    <row r="300" s="16" customFormat="1" ht="15"/>
    <row r="301" s="16" customFormat="1" ht="15"/>
    <row r="302" s="16" customFormat="1" ht="15"/>
    <row r="303" s="16" customFormat="1" ht="15"/>
    <row r="304" s="16" customFormat="1" ht="15"/>
    <row r="305" s="16" customFormat="1" ht="15"/>
    <row r="306" s="16" customFormat="1" ht="15"/>
    <row r="307" s="16" customFormat="1" ht="15"/>
    <row r="308" s="16" customFormat="1" ht="15"/>
    <row r="309" s="16" customFormat="1" ht="15"/>
    <row r="310" s="16" customFormat="1" ht="15"/>
    <row r="311" s="16" customFormat="1" ht="15"/>
    <row r="312" s="16" customFormat="1" ht="15"/>
    <row r="313" s="16" customFormat="1" ht="15"/>
    <row r="314" s="16" customFormat="1" ht="15"/>
    <row r="315" s="16" customFormat="1" ht="15"/>
    <row r="316" s="16" customFormat="1" ht="15"/>
    <row r="317" s="16" customFormat="1" ht="15"/>
    <row r="318" s="16" customFormat="1" ht="15"/>
    <row r="319" s="16" customFormat="1" ht="15"/>
    <row r="320" s="16" customFormat="1" ht="15"/>
    <row r="321" s="16" customFormat="1" ht="15"/>
    <row r="322" s="16" customFormat="1" ht="15"/>
    <row r="323" s="16" customFormat="1" ht="15"/>
    <row r="324" s="16" customFormat="1" ht="15"/>
    <row r="325" s="16" customFormat="1" ht="15"/>
    <row r="326" s="16" customFormat="1" ht="15"/>
    <row r="327" s="16" customFormat="1" ht="15"/>
    <row r="328" s="16" customFormat="1" ht="15"/>
    <row r="329" s="16" customFormat="1" ht="15"/>
    <row r="330" s="16" customFormat="1" ht="15"/>
    <row r="331" s="16" customFormat="1" ht="15"/>
    <row r="332" s="16" customFormat="1" ht="15"/>
    <row r="333" s="16" customFormat="1" ht="15"/>
    <row r="334" s="16" customFormat="1" ht="15"/>
    <row r="335" s="16" customFormat="1" ht="15"/>
    <row r="336" s="16" customFormat="1" ht="15"/>
    <row r="337" s="16" customFormat="1" ht="15"/>
    <row r="338" s="16" customFormat="1" ht="15"/>
    <row r="339" s="16" customFormat="1" ht="15"/>
    <row r="340" s="16" customFormat="1" ht="15"/>
    <row r="341" s="16" customFormat="1" ht="15"/>
    <row r="342" s="16" customFormat="1" ht="15"/>
    <row r="343" s="16" customFormat="1" ht="15"/>
    <row r="344" s="16" customFormat="1" ht="15"/>
    <row r="345" s="16" customFormat="1" ht="15"/>
    <row r="346" s="16" customFormat="1" ht="15"/>
    <row r="347" s="16" customFormat="1" ht="15"/>
    <row r="348" s="16" customFormat="1" ht="15"/>
    <row r="349" s="16" customFormat="1" ht="15"/>
    <row r="350" s="16" customFormat="1" ht="15"/>
    <row r="351" s="16" customFormat="1" ht="15"/>
    <row r="352" s="16" customFormat="1" ht="15"/>
    <row r="353" s="16" customFormat="1" ht="15"/>
    <row r="354" s="16" customFormat="1" ht="15"/>
    <row r="355" s="16" customFormat="1" ht="15"/>
    <row r="356" s="16" customFormat="1" ht="15"/>
    <row r="357" s="16" customFormat="1" ht="15"/>
    <row r="358" s="16" customFormat="1" ht="15"/>
    <row r="359" s="16" customFormat="1" ht="15"/>
    <row r="360" s="16" customFormat="1" ht="15"/>
    <row r="361" s="16" customFormat="1" ht="15"/>
    <row r="362" s="16" customFormat="1" ht="15"/>
    <row r="363" s="16" customFormat="1" ht="15"/>
    <row r="364" s="16" customFormat="1" ht="15"/>
    <row r="365" s="16" customFormat="1" ht="15"/>
    <row r="366" s="16" customFormat="1" ht="15"/>
    <row r="367" s="16" customFormat="1" ht="15"/>
    <row r="368" s="16" customFormat="1" ht="15"/>
    <row r="369" s="16" customFormat="1" ht="15"/>
    <row r="370" s="16" customFormat="1" ht="15"/>
    <row r="371" s="16" customFormat="1" ht="15"/>
    <row r="372" s="16" customFormat="1" ht="15"/>
    <row r="373" s="16" customFormat="1" ht="15"/>
    <row r="374" s="16" customFormat="1" ht="15"/>
    <row r="375" s="16" customFormat="1" ht="15"/>
    <row r="376" s="16" customFormat="1" ht="15"/>
    <row r="377" s="16" customFormat="1" ht="15"/>
    <row r="378" s="16" customFormat="1" ht="15"/>
    <row r="379" s="16" customFormat="1" ht="15"/>
    <row r="380" s="16" customFormat="1" ht="15"/>
    <row r="381" s="16" customFormat="1" ht="15"/>
    <row r="382" s="16" customFormat="1" ht="15"/>
    <row r="383" s="16" customFormat="1" ht="15"/>
    <row r="384" s="16" customFormat="1" ht="15"/>
    <row r="385" s="16" customFormat="1" ht="15"/>
    <row r="386" s="16" customFormat="1" ht="15"/>
    <row r="387" s="16" customFormat="1" ht="15"/>
    <row r="388" s="16" customFormat="1" ht="15"/>
    <row r="389" s="16" customFormat="1" ht="15"/>
    <row r="390" s="16" customFormat="1" ht="15"/>
    <row r="391" s="16" customFormat="1" ht="15"/>
    <row r="392" s="16" customFormat="1" ht="15"/>
    <row r="393" s="16" customFormat="1" ht="15"/>
    <row r="394" s="16" customFormat="1" ht="15"/>
    <row r="395" s="16" customFormat="1" ht="15"/>
    <row r="396" s="16" customFormat="1" ht="15"/>
    <row r="397" s="16" customFormat="1" ht="15"/>
    <row r="398" s="16" customFormat="1" ht="15"/>
    <row r="399" s="16" customFormat="1" ht="15"/>
    <row r="400" s="16" customFormat="1" ht="15"/>
    <row r="401" s="16" customFormat="1" ht="15"/>
    <row r="402" s="16" customFormat="1" ht="15"/>
    <row r="403" s="16" customFormat="1" ht="15"/>
    <row r="404" s="16" customFormat="1" ht="15"/>
    <row r="405" s="16" customFormat="1" ht="15"/>
    <row r="406" s="16" customFormat="1" ht="15"/>
    <row r="407" s="16" customFormat="1" ht="15"/>
    <row r="408" s="16" customFormat="1" ht="15"/>
    <row r="409" s="16" customFormat="1" ht="15"/>
    <row r="410" s="16" customFormat="1" ht="15"/>
    <row r="411" s="16" customFormat="1" ht="15"/>
    <row r="412" s="16" customFormat="1" ht="15"/>
    <row r="413" s="16" customFormat="1" ht="15"/>
    <row r="414" s="16" customFormat="1" ht="15"/>
    <row r="415" s="16" customFormat="1" ht="15"/>
    <row r="416" s="16" customFormat="1" ht="15"/>
    <row r="417" s="16" customFormat="1" ht="15"/>
    <row r="418" s="16" customFormat="1" ht="15"/>
    <row r="419" s="16" customFormat="1" ht="15"/>
    <row r="420" s="16" customFormat="1" ht="15"/>
    <row r="421" s="16" customFormat="1" ht="15"/>
    <row r="422" s="16" customFormat="1" ht="15"/>
    <row r="423" s="16" customFormat="1" ht="15"/>
    <row r="424" s="16" customFormat="1" ht="15"/>
    <row r="425" s="16" customFormat="1" ht="15"/>
    <row r="426" s="16" customFormat="1" ht="15"/>
    <row r="427" s="16" customFormat="1" ht="15"/>
    <row r="428" s="16" customFormat="1" ht="15"/>
    <row r="429" s="16" customFormat="1" ht="15"/>
    <row r="430" s="16" customFormat="1" ht="15"/>
    <row r="431" s="16" customFormat="1" ht="15"/>
    <row r="432" s="16" customFormat="1" ht="15"/>
    <row r="433" s="16" customFormat="1" ht="15"/>
    <row r="434" s="16" customFormat="1" ht="15"/>
    <row r="435" s="16" customFormat="1" ht="15"/>
    <row r="436" s="16" customFormat="1" ht="15"/>
    <row r="437" s="16" customFormat="1" ht="15"/>
    <row r="438" s="16" customFormat="1" ht="15"/>
    <row r="439" s="16" customFormat="1" ht="15"/>
    <row r="440" s="16" customFormat="1" ht="15"/>
    <row r="441" s="16" customFormat="1" ht="15"/>
    <row r="442" s="16" customFormat="1" ht="15"/>
    <row r="443" s="16" customFormat="1" ht="15"/>
    <row r="444" s="16" customFormat="1" ht="15"/>
    <row r="445" s="16" customFormat="1" ht="15"/>
    <row r="446" s="16" customFormat="1" ht="15"/>
    <row r="447" s="16" customFormat="1" ht="15"/>
    <row r="448" s="16" customFormat="1" ht="15"/>
    <row r="449" s="16" customFormat="1" ht="15"/>
    <row r="450" s="16" customFormat="1" ht="15"/>
    <row r="451" s="16" customFormat="1" ht="15"/>
    <row r="452" s="16" customFormat="1" ht="15"/>
    <row r="453" s="16" customFormat="1" ht="15"/>
    <row r="454" s="16" customFormat="1" ht="15"/>
    <row r="455" s="16" customFormat="1" ht="15"/>
    <row r="456" s="16" customFormat="1" ht="15"/>
    <row r="457" s="16" customFormat="1" ht="15"/>
    <row r="458" s="16" customFormat="1" ht="15"/>
    <row r="459" s="16" customFormat="1" ht="15"/>
    <row r="460" s="16" customFormat="1" ht="15"/>
    <row r="461" s="16" customFormat="1" ht="15"/>
    <row r="462" s="16" customFormat="1" ht="15"/>
    <row r="463" s="16" customFormat="1" ht="15"/>
    <row r="464" s="16" customFormat="1" ht="15"/>
    <row r="465" s="16" customFormat="1" ht="15"/>
    <row r="466" s="16" customFormat="1" ht="15"/>
    <row r="467" s="16" customFormat="1" ht="15"/>
    <row r="468" s="16" customFormat="1" ht="15"/>
    <row r="469" s="16" customFormat="1" ht="15"/>
    <row r="470" s="16" customFormat="1" ht="15"/>
    <row r="471" s="16" customFormat="1" ht="15"/>
    <row r="472" s="16" customFormat="1" ht="15"/>
    <row r="473" s="16" customFormat="1" ht="15"/>
    <row r="474" s="16" customFormat="1" ht="15"/>
    <row r="475" s="16" customFormat="1" ht="15"/>
    <row r="476" s="16" customFormat="1" ht="15"/>
    <row r="477" s="16" customFormat="1" ht="15"/>
    <row r="478" s="16" customFormat="1" ht="15"/>
    <row r="479" s="16" customFormat="1" ht="15"/>
    <row r="480" s="16" customFormat="1" ht="15"/>
    <row r="481" s="16" customFormat="1" ht="15"/>
    <row r="482" s="16" customFormat="1" ht="15"/>
    <row r="483" s="16" customFormat="1" ht="15"/>
    <row r="484" s="16" customFormat="1" ht="15"/>
    <row r="485" s="16" customFormat="1" ht="15"/>
    <row r="486" s="16" customFormat="1" ht="15"/>
    <row r="487" s="16" customFormat="1" ht="15"/>
    <row r="488" s="16" customFormat="1" ht="15"/>
    <row r="489" s="16" customFormat="1" ht="15"/>
    <row r="490" s="16" customFormat="1" ht="15"/>
    <row r="491" s="16" customFormat="1" ht="15"/>
    <row r="492" s="16" customFormat="1" ht="15"/>
    <row r="493" s="16" customFormat="1" ht="15"/>
    <row r="494" s="16" customFormat="1" ht="15"/>
    <row r="495" s="16" customFormat="1" ht="15"/>
    <row r="496" s="16" customFormat="1" ht="15"/>
    <row r="497" s="16" customFormat="1" ht="15"/>
    <row r="498" s="16" customFormat="1" ht="15"/>
    <row r="499" s="16" customFormat="1" ht="15"/>
    <row r="500" s="16" customFormat="1" ht="15"/>
    <row r="501" s="16" customFormat="1" ht="15"/>
    <row r="502" s="16" customFormat="1" ht="15"/>
    <row r="503" s="16" customFormat="1" ht="15"/>
    <row r="504" s="16" customFormat="1" ht="15"/>
    <row r="505" s="16" customFormat="1" ht="15"/>
    <row r="506" s="16" customFormat="1" ht="15"/>
    <row r="507" s="16" customFormat="1" ht="15"/>
    <row r="508" s="16" customFormat="1" ht="15"/>
    <row r="509" s="16" customFormat="1" ht="15"/>
    <row r="510" s="16" customFormat="1" ht="15"/>
    <row r="511" s="16" customFormat="1" ht="15"/>
    <row r="512" s="16" customFormat="1" ht="15"/>
    <row r="513" s="16" customFormat="1" ht="15"/>
    <row r="514" s="16" customFormat="1" ht="15"/>
    <row r="515" s="16" customFormat="1" ht="15"/>
    <row r="516" s="16" customFormat="1" ht="15"/>
    <row r="517" s="16" customFormat="1" ht="15"/>
    <row r="518" s="16" customFormat="1" ht="15"/>
    <row r="519" s="16" customFormat="1" ht="15"/>
    <row r="520" s="16" customFormat="1" ht="15"/>
    <row r="521" s="16" customFormat="1" ht="15"/>
    <row r="522" s="16" customFormat="1" ht="15"/>
    <row r="523" s="16" customFormat="1" ht="15"/>
    <row r="524" s="16" customFormat="1" ht="15"/>
    <row r="525" s="16" customFormat="1" ht="15"/>
    <row r="526" spans="15:22" ht="15">
      <c r="O526" s="16"/>
      <c r="P526" s="16"/>
      <c r="Q526" s="16"/>
      <c r="R526" s="16"/>
      <c r="S526" s="16"/>
      <c r="T526" s="16"/>
      <c r="U526" s="16"/>
      <c r="V526" s="16"/>
    </row>
  </sheetData>
  <sheetProtection/>
  <mergeCells count="6">
    <mergeCell ref="I8:N8"/>
    <mergeCell ref="P8:U8"/>
    <mergeCell ref="B4:C4"/>
    <mergeCell ref="B5:C5"/>
    <mergeCell ref="B6:C6"/>
    <mergeCell ref="B8:G8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H424"/>
  <sheetViews>
    <sheetView showGridLines="0" zoomScalePageLayoutView="0" workbookViewId="0" topLeftCell="A1">
      <selection activeCell="G152" sqref="B9:G152"/>
    </sheetView>
  </sheetViews>
  <sheetFormatPr defaultColWidth="11.421875" defaultRowHeight="15"/>
  <cols>
    <col min="1" max="1" width="3.8515625" style="0" customWidth="1"/>
    <col min="2" max="2" width="8.8515625" style="0" customWidth="1"/>
    <col min="3" max="3" width="18.421875" style="0" bestFit="1" customWidth="1"/>
    <col min="4" max="4" width="13.140625" style="0" customWidth="1"/>
    <col min="5" max="5" width="13.8515625" style="0" customWidth="1"/>
    <col min="6" max="6" width="12.8515625" style="0" customWidth="1"/>
    <col min="7" max="7" width="10.8515625" style="0" customWidth="1"/>
    <col min="8" max="8" width="3.8515625" style="0" customWidth="1"/>
    <col min="9" max="9" width="10.00390625" style="0" customWidth="1"/>
    <col min="10" max="10" width="18.421875" style="0" bestFit="1" customWidth="1"/>
    <col min="11" max="11" width="13.57421875" style="0" customWidth="1"/>
    <col min="12" max="12" width="10.8515625" style="0" customWidth="1"/>
    <col min="13" max="13" width="12.28125" style="0" customWidth="1"/>
    <col min="14" max="14" width="9.28125" style="0" customWidth="1"/>
    <col min="15" max="15" width="3.8515625" style="0" customWidth="1"/>
    <col min="17" max="17" width="18.421875" style="0" bestFit="1" customWidth="1"/>
    <col min="20" max="20" width="13.57421875" style="0" customWidth="1"/>
    <col min="22" max="22" width="2.28125" style="0" customWidth="1"/>
    <col min="23" max="23" width="7.57421875" style="0" customWidth="1"/>
    <col min="24" max="24" width="18.421875" style="0" bestFit="1" customWidth="1"/>
    <col min="25" max="26" width="13.00390625" style="0" customWidth="1"/>
    <col min="27" max="27" width="12.28125" style="0" customWidth="1"/>
    <col min="28" max="28" width="8.140625" style="0" bestFit="1" customWidth="1"/>
    <col min="29" max="29" width="2.28125" style="0" customWidth="1"/>
    <col min="30" max="30" width="9.57421875" style="0" customWidth="1"/>
    <col min="31" max="31" width="18.421875" style="0" bestFit="1" customWidth="1"/>
    <col min="32" max="32" width="12.57421875" style="0" customWidth="1"/>
    <col min="33" max="33" width="11.8515625" style="0" customWidth="1"/>
    <col min="34" max="34" width="13.421875" style="0" customWidth="1"/>
    <col min="35" max="35" width="12.7109375" style="0" customWidth="1"/>
    <col min="36" max="36" width="2.28125" style="0" customWidth="1"/>
    <col min="37" max="37" width="7.140625" style="0" customWidth="1"/>
    <col min="38" max="38" width="18.28125" style="0" customWidth="1"/>
    <col min="39" max="39" width="10.00390625" style="0" customWidth="1"/>
    <col min="40" max="41" width="12.28125" style="0" customWidth="1"/>
    <col min="42" max="42" width="8.57421875" style="0" customWidth="1"/>
    <col min="43" max="43" width="2.28125" style="0" customWidth="1"/>
    <col min="44" max="44" width="8.8515625" style="0" customWidth="1"/>
    <col min="45" max="45" width="18.421875" style="0" bestFit="1" customWidth="1"/>
    <col min="46" max="46" width="11.8515625" style="0" customWidth="1"/>
    <col min="47" max="47" width="10.8515625" style="0" customWidth="1"/>
    <col min="48" max="48" width="13.7109375" style="0" customWidth="1"/>
    <col min="49" max="49" width="10.8515625" style="0" customWidth="1"/>
    <col min="50" max="50" width="2.28125" style="0" customWidth="1"/>
    <col min="51" max="51" width="8.421875" style="0" customWidth="1"/>
    <col min="52" max="52" width="18.421875" style="0" bestFit="1" customWidth="1"/>
    <col min="53" max="53" width="14.140625" style="0" customWidth="1"/>
    <col min="54" max="54" width="12.28125" style="0" customWidth="1"/>
    <col min="55" max="55" width="16.140625" style="0" customWidth="1"/>
    <col min="56" max="56" width="9.57421875" style="0" customWidth="1"/>
    <col min="57" max="57" width="1.8515625" style="0" customWidth="1"/>
    <col min="59" max="59" width="18.421875" style="0" bestFit="1" customWidth="1"/>
    <col min="62" max="62" width="15.7109375" style="0" bestFit="1" customWidth="1"/>
    <col min="64" max="64" width="2.140625" style="0" customWidth="1"/>
    <col min="65" max="65" width="7.140625" style="16" bestFit="1" customWidth="1"/>
    <col min="66" max="66" width="18.421875" style="15" bestFit="1" customWidth="1"/>
    <col min="67" max="67" width="10.57421875" style="15" customWidth="1"/>
    <col min="68" max="68" width="12.421875" style="15" customWidth="1"/>
    <col min="69" max="69" width="13.140625" style="15" customWidth="1"/>
    <col min="70" max="70" width="11.140625" style="15" customWidth="1"/>
    <col min="71" max="71" width="0.9921875" style="16" customWidth="1"/>
    <col min="72" max="72" width="7.28125" style="15" customWidth="1"/>
    <col min="73" max="73" width="18.421875" style="15" bestFit="1" customWidth="1"/>
    <col min="74" max="74" width="10.28125" style="15" bestFit="1" customWidth="1"/>
    <col min="75" max="75" width="12.140625" style="15" customWidth="1"/>
    <col min="76" max="76" width="13.00390625" style="15" customWidth="1"/>
    <col min="77" max="77" width="9.28125" style="15" customWidth="1"/>
    <col min="78" max="78" width="1.1484375" style="137" customWidth="1"/>
    <col min="79" max="79" width="8.140625" style="137" customWidth="1"/>
    <col min="80" max="80" width="18.421875" style="137" bestFit="1" customWidth="1"/>
    <col min="81" max="81" width="12.140625" style="137" customWidth="1"/>
    <col min="82" max="82" width="11.00390625" style="137" customWidth="1"/>
    <col min="83" max="83" width="12.8515625" style="137" customWidth="1"/>
    <col min="84" max="84" width="9.28125" style="137" customWidth="1"/>
    <col min="85" max="85" width="1.57421875" style="137" customWidth="1"/>
    <col min="86" max="86" width="8.57421875" style="137" customWidth="1"/>
    <col min="87" max="87" width="18.421875" style="137" bestFit="1" customWidth="1"/>
    <col min="88" max="88" width="12.57421875" style="137" customWidth="1"/>
    <col min="89" max="89" width="11.57421875" style="137" customWidth="1"/>
    <col min="90" max="90" width="13.7109375" style="137" customWidth="1"/>
    <col min="91" max="91" width="9.00390625" style="137" customWidth="1"/>
    <col min="92" max="92" width="1.57421875" style="137" customWidth="1"/>
    <col min="94" max="94" width="17.140625" style="0" bestFit="1" customWidth="1"/>
    <col min="97" max="97" width="13.00390625" style="0" customWidth="1"/>
    <col min="99" max="99" width="1.57421875" style="16" customWidth="1"/>
    <col min="100" max="100" width="11.421875" style="16" customWidth="1"/>
    <col min="101" max="101" width="17.140625" style="16" bestFit="1" customWidth="1"/>
    <col min="102" max="103" width="11.421875" style="16" customWidth="1"/>
    <col min="104" max="104" width="13.57421875" style="16" customWidth="1"/>
    <col min="105" max="110" width="11.421875" style="16" customWidth="1"/>
  </cols>
  <sheetData>
    <row r="1" spans="66:92" s="16" customFormat="1" ht="15">
      <c r="BN1" s="15"/>
      <c r="BO1" s="15"/>
      <c r="BP1" s="15"/>
      <c r="BQ1" s="15"/>
      <c r="BR1" s="15"/>
      <c r="BT1" s="15"/>
      <c r="BU1" s="15"/>
      <c r="BV1" s="15"/>
      <c r="BW1" s="15"/>
      <c r="BX1" s="15"/>
      <c r="BY1" s="15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</row>
    <row r="2" spans="1:110" ht="18.75">
      <c r="A2" s="229" t="s">
        <v>182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DC2"/>
      <c r="DD2"/>
      <c r="DE2"/>
      <c r="DF2"/>
    </row>
    <row r="3" spans="58:92" s="16" customFormat="1" ht="15.75" thickBot="1">
      <c r="BF3" s="137"/>
      <c r="BG3" s="176"/>
      <c r="BO3" s="176"/>
      <c r="BP3" s="176"/>
      <c r="BQ3" s="176"/>
      <c r="BR3" s="176"/>
      <c r="BT3" s="15"/>
      <c r="BU3" s="15"/>
      <c r="BV3" s="15"/>
      <c r="BW3" s="15"/>
      <c r="BX3" s="15"/>
      <c r="BY3" s="15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</row>
    <row r="4" spans="2:112" ht="19.5" thickBot="1">
      <c r="B4" s="458" t="s">
        <v>137</v>
      </c>
      <c r="C4" s="459"/>
      <c r="AL4" s="464"/>
      <c r="AM4" s="464"/>
      <c r="AN4" s="228"/>
      <c r="BK4" s="16"/>
      <c r="BL4" s="15"/>
      <c r="BM4" s="176"/>
      <c r="BN4" s="176"/>
      <c r="BO4" s="176"/>
      <c r="BP4" s="176"/>
      <c r="BQ4" s="16"/>
      <c r="BS4" s="15"/>
      <c r="BX4" s="137"/>
      <c r="BY4" s="137"/>
      <c r="CM4" s="14"/>
      <c r="CN4"/>
      <c r="CP4" s="14"/>
      <c r="CQ4" s="14"/>
      <c r="CR4" s="14"/>
      <c r="CS4" s="14"/>
      <c r="CT4" s="16"/>
      <c r="DG4" s="16"/>
      <c r="DH4" s="16"/>
    </row>
    <row r="5" spans="2:112" ht="19.5" thickBot="1">
      <c r="B5" s="460" t="s">
        <v>138</v>
      </c>
      <c r="C5" s="461"/>
      <c r="AL5" s="464"/>
      <c r="AM5" s="464"/>
      <c r="AN5" s="228"/>
      <c r="BK5" s="16"/>
      <c r="BL5" s="15"/>
      <c r="BM5" s="176"/>
      <c r="BN5" s="176"/>
      <c r="BO5" s="176"/>
      <c r="BP5" s="176"/>
      <c r="BQ5" s="16"/>
      <c r="BS5" s="15"/>
      <c r="BX5" s="137"/>
      <c r="BY5" s="137"/>
      <c r="CM5" s="14"/>
      <c r="CN5"/>
      <c r="CP5" s="14"/>
      <c r="CQ5" s="14"/>
      <c r="CR5" s="14"/>
      <c r="CS5" s="14"/>
      <c r="CT5" s="16"/>
      <c r="DG5" s="16"/>
      <c r="DH5" s="16"/>
    </row>
    <row r="6" spans="2:112" ht="19.5" thickBot="1">
      <c r="B6" s="465" t="s">
        <v>139</v>
      </c>
      <c r="C6" s="466"/>
      <c r="AL6" s="464"/>
      <c r="AM6" s="464"/>
      <c r="AN6" s="228"/>
      <c r="BK6" s="16"/>
      <c r="BL6" s="15"/>
      <c r="BM6" s="176"/>
      <c r="BN6" s="176"/>
      <c r="BO6" s="176"/>
      <c r="BP6" s="176"/>
      <c r="BQ6" s="16"/>
      <c r="BS6" s="15"/>
      <c r="BX6" s="137"/>
      <c r="BY6" s="137"/>
      <c r="CM6" s="14"/>
      <c r="CN6"/>
      <c r="CP6" s="14"/>
      <c r="CQ6" s="14"/>
      <c r="CR6" s="14"/>
      <c r="CS6" s="14"/>
      <c r="CT6" s="16"/>
      <c r="DG6" s="16"/>
      <c r="DH6" s="16"/>
    </row>
    <row r="7" s="16" customFormat="1" ht="15.75" thickBot="1">
      <c r="AK7" s="137"/>
    </row>
    <row r="8" spans="2:37" s="175" customFormat="1" ht="16.5" thickBot="1">
      <c r="B8" s="455" t="s">
        <v>208</v>
      </c>
      <c r="C8" s="456"/>
      <c r="D8" s="456"/>
      <c r="E8" s="456"/>
      <c r="F8" s="456"/>
      <c r="G8" s="457"/>
      <c r="I8" s="455" t="s">
        <v>206</v>
      </c>
      <c r="J8" s="456"/>
      <c r="K8" s="456"/>
      <c r="L8" s="456"/>
      <c r="M8" s="456"/>
      <c r="N8" s="457"/>
      <c r="P8" s="455" t="s">
        <v>205</v>
      </c>
      <c r="Q8" s="456"/>
      <c r="R8" s="456"/>
      <c r="S8" s="456"/>
      <c r="T8" s="456"/>
      <c r="U8" s="457"/>
      <c r="W8" s="455" t="s">
        <v>204</v>
      </c>
      <c r="X8" s="456"/>
      <c r="Y8" s="456"/>
      <c r="Z8" s="456"/>
      <c r="AA8" s="456"/>
      <c r="AB8" s="457"/>
      <c r="AD8" s="455" t="s">
        <v>193</v>
      </c>
      <c r="AE8" s="456"/>
      <c r="AF8" s="456"/>
      <c r="AG8" s="456"/>
      <c r="AH8" s="456"/>
      <c r="AI8" s="457"/>
      <c r="AK8" s="164"/>
    </row>
    <row r="9" spans="2:37" s="139" customFormat="1" ht="39" thickBot="1">
      <c r="B9" s="312" t="s">
        <v>117</v>
      </c>
      <c r="C9" s="312" t="s">
        <v>116</v>
      </c>
      <c r="D9" s="312" t="s">
        <v>55</v>
      </c>
      <c r="E9" s="312" t="s">
        <v>75</v>
      </c>
      <c r="F9" s="312" t="s">
        <v>5</v>
      </c>
      <c r="G9" s="312" t="s">
        <v>21</v>
      </c>
      <c r="I9" s="312" t="s">
        <v>117</v>
      </c>
      <c r="J9" s="312" t="s">
        <v>116</v>
      </c>
      <c r="K9" s="312" t="s">
        <v>55</v>
      </c>
      <c r="L9" s="312" t="s">
        <v>75</v>
      </c>
      <c r="M9" s="312" t="s">
        <v>5</v>
      </c>
      <c r="N9" s="312" t="s">
        <v>21</v>
      </c>
      <c r="P9" s="280" t="s">
        <v>117</v>
      </c>
      <c r="Q9" s="280" t="s">
        <v>116</v>
      </c>
      <c r="R9" s="280" t="s">
        <v>55</v>
      </c>
      <c r="S9" s="280" t="s">
        <v>75</v>
      </c>
      <c r="T9" s="280" t="s">
        <v>5</v>
      </c>
      <c r="U9" s="280" t="s">
        <v>21</v>
      </c>
      <c r="W9" s="279" t="s">
        <v>117</v>
      </c>
      <c r="X9" s="279" t="s">
        <v>116</v>
      </c>
      <c r="Y9" s="279" t="s">
        <v>55</v>
      </c>
      <c r="Z9" s="279" t="s">
        <v>75</v>
      </c>
      <c r="AA9" s="279" t="s">
        <v>5</v>
      </c>
      <c r="AB9" s="279" t="s">
        <v>21</v>
      </c>
      <c r="AD9" s="280" t="s">
        <v>117</v>
      </c>
      <c r="AE9" s="280" t="s">
        <v>116</v>
      </c>
      <c r="AF9" s="280" t="s">
        <v>55</v>
      </c>
      <c r="AG9" s="280" t="s">
        <v>75</v>
      </c>
      <c r="AH9" s="280" t="s">
        <v>5</v>
      </c>
      <c r="AI9" s="280" t="s">
        <v>21</v>
      </c>
      <c r="AK9" s="138"/>
    </row>
    <row r="10" spans="2:110" ht="15.75">
      <c r="B10" s="407">
        <v>3</v>
      </c>
      <c r="C10" s="410" t="s">
        <v>111</v>
      </c>
      <c r="D10" s="410">
        <v>400</v>
      </c>
      <c r="E10" s="410">
        <v>842</v>
      </c>
      <c r="F10" s="411">
        <v>0.9989</v>
      </c>
      <c r="G10" s="412">
        <v>0.99945</v>
      </c>
      <c r="I10" s="56">
        <v>7</v>
      </c>
      <c r="J10" s="230" t="s">
        <v>111</v>
      </c>
      <c r="K10" s="230">
        <v>400</v>
      </c>
      <c r="L10" s="230">
        <v>888</v>
      </c>
      <c r="M10" s="165">
        <v>0.9966</v>
      </c>
      <c r="N10" s="166">
        <v>0.9983</v>
      </c>
      <c r="P10" s="298">
        <v>3</v>
      </c>
      <c r="Q10" s="299" t="s">
        <v>111</v>
      </c>
      <c r="R10" s="299">
        <v>400</v>
      </c>
      <c r="S10" s="299">
        <v>816</v>
      </c>
      <c r="T10" s="300">
        <v>0.9987</v>
      </c>
      <c r="U10" s="301">
        <v>0.99935</v>
      </c>
      <c r="W10" s="271">
        <v>11</v>
      </c>
      <c r="X10" s="230" t="s">
        <v>111</v>
      </c>
      <c r="Y10" s="230">
        <v>400</v>
      </c>
      <c r="Z10" s="230">
        <v>746</v>
      </c>
      <c r="AA10" s="165">
        <v>0.9965</v>
      </c>
      <c r="AB10" s="166">
        <v>0.9982500000000001</v>
      </c>
      <c r="AD10" s="56">
        <v>11</v>
      </c>
      <c r="AE10" s="57" t="s">
        <v>111</v>
      </c>
      <c r="AF10" s="57">
        <v>400</v>
      </c>
      <c r="AG10" s="57">
        <v>518</v>
      </c>
      <c r="AH10" s="58">
        <v>0.9919</v>
      </c>
      <c r="AI10" s="59">
        <v>0.9951584432717677</v>
      </c>
      <c r="AK10" s="127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U10"/>
      <c r="CV10"/>
      <c r="CW10"/>
      <c r="CX10"/>
      <c r="CY10"/>
      <c r="CZ10"/>
      <c r="DA10"/>
      <c r="DB10"/>
      <c r="DC10"/>
      <c r="DD10"/>
      <c r="DE10"/>
      <c r="DF10"/>
    </row>
    <row r="11" spans="2:110" ht="15.75">
      <c r="B11" s="408">
        <v>67</v>
      </c>
      <c r="C11" s="413" t="s">
        <v>25</v>
      </c>
      <c r="D11" s="413">
        <v>400</v>
      </c>
      <c r="E11" s="413">
        <v>232</v>
      </c>
      <c r="F11" s="414">
        <v>0.8703</v>
      </c>
      <c r="G11" s="415">
        <v>0.8297214285714285</v>
      </c>
      <c r="I11" s="68">
        <v>68</v>
      </c>
      <c r="J11" s="172" t="s">
        <v>25</v>
      </c>
      <c r="K11" s="172">
        <v>400</v>
      </c>
      <c r="L11" s="172">
        <v>209</v>
      </c>
      <c r="M11" s="173">
        <v>0.8294</v>
      </c>
      <c r="N11" s="174">
        <v>0.7955779527559055</v>
      </c>
      <c r="P11" s="302">
        <v>63</v>
      </c>
      <c r="Q11" s="291" t="s">
        <v>25</v>
      </c>
      <c r="R11" s="291">
        <v>400</v>
      </c>
      <c r="S11" s="291">
        <v>290</v>
      </c>
      <c r="T11" s="292">
        <v>0.8447</v>
      </c>
      <c r="U11" s="303">
        <v>0.861742523364486</v>
      </c>
      <c r="W11" s="270">
        <v>73</v>
      </c>
      <c r="X11" s="231" t="s">
        <v>25</v>
      </c>
      <c r="Y11" s="231">
        <v>400</v>
      </c>
      <c r="Z11" s="231">
        <v>295</v>
      </c>
      <c r="AA11" s="167">
        <v>0.7582</v>
      </c>
      <c r="AB11" s="168">
        <v>0.8097632653061224</v>
      </c>
      <c r="AD11" s="60">
        <v>64</v>
      </c>
      <c r="AE11" s="61" t="s">
        <v>25</v>
      </c>
      <c r="AF11" s="61">
        <v>400</v>
      </c>
      <c r="AG11" s="61">
        <v>277</v>
      </c>
      <c r="AH11" s="62">
        <v>0.7667</v>
      </c>
      <c r="AI11" s="63">
        <v>0.8045089595375723</v>
      </c>
      <c r="AK11" s="127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U11"/>
      <c r="CV11"/>
      <c r="CW11"/>
      <c r="CX11"/>
      <c r="CY11"/>
      <c r="CZ11"/>
      <c r="DA11"/>
      <c r="DB11"/>
      <c r="DC11"/>
      <c r="DD11"/>
      <c r="DE11"/>
      <c r="DF11"/>
    </row>
    <row r="12" spans="2:110" ht="15.75">
      <c r="B12" s="408">
        <v>12</v>
      </c>
      <c r="C12" s="413" t="s">
        <v>47</v>
      </c>
      <c r="D12" s="413">
        <v>400</v>
      </c>
      <c r="E12" s="413">
        <v>617</v>
      </c>
      <c r="F12" s="414">
        <v>0.9953</v>
      </c>
      <c r="G12" s="415">
        <v>0.9970475903614457</v>
      </c>
      <c r="I12" s="60">
        <v>1</v>
      </c>
      <c r="J12" s="231" t="s">
        <v>47</v>
      </c>
      <c r="K12" s="231">
        <v>400</v>
      </c>
      <c r="L12" s="231">
        <v>556</v>
      </c>
      <c r="M12" s="167">
        <v>1</v>
      </c>
      <c r="N12" s="168">
        <v>1</v>
      </c>
      <c r="P12" s="302">
        <v>12</v>
      </c>
      <c r="Q12" s="291" t="s">
        <v>47</v>
      </c>
      <c r="R12" s="291">
        <v>400</v>
      </c>
      <c r="S12" s="291">
        <v>757</v>
      </c>
      <c r="T12" s="292">
        <v>0.9938</v>
      </c>
      <c r="U12" s="303">
        <v>0.9969</v>
      </c>
      <c r="W12" s="270">
        <v>29</v>
      </c>
      <c r="X12" s="231" t="s">
        <v>47</v>
      </c>
      <c r="Y12" s="231">
        <v>400</v>
      </c>
      <c r="Z12" s="231">
        <v>722</v>
      </c>
      <c r="AA12" s="167">
        <v>0.9779</v>
      </c>
      <c r="AB12" s="168">
        <v>0.9882571593533487</v>
      </c>
      <c r="AD12" s="60">
        <v>8</v>
      </c>
      <c r="AE12" s="61" t="s">
        <v>47</v>
      </c>
      <c r="AF12" s="61">
        <v>400</v>
      </c>
      <c r="AG12" s="61">
        <v>644</v>
      </c>
      <c r="AH12" s="62">
        <v>0.9958</v>
      </c>
      <c r="AI12" s="63">
        <v>0.9979</v>
      </c>
      <c r="AK12" s="127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U12"/>
      <c r="CV12"/>
      <c r="CW12"/>
      <c r="CX12"/>
      <c r="CY12"/>
      <c r="CZ12"/>
      <c r="DA12"/>
      <c r="DB12"/>
      <c r="DC12"/>
      <c r="DD12"/>
      <c r="DE12"/>
      <c r="DF12"/>
    </row>
    <row r="13" spans="2:110" ht="15.75">
      <c r="B13" s="408">
        <v>51</v>
      </c>
      <c r="C13" s="413" t="s">
        <v>46</v>
      </c>
      <c r="D13" s="413">
        <v>400</v>
      </c>
      <c r="E13" s="413">
        <v>588</v>
      </c>
      <c r="F13" s="414">
        <v>0.9017</v>
      </c>
      <c r="G13" s="415">
        <v>0.9409381057268722</v>
      </c>
      <c r="I13" s="60">
        <v>33</v>
      </c>
      <c r="J13" s="231" t="s">
        <v>46</v>
      </c>
      <c r="K13" s="231">
        <v>400</v>
      </c>
      <c r="L13" s="231">
        <v>581</v>
      </c>
      <c r="M13" s="167">
        <v>0.954</v>
      </c>
      <c r="N13" s="168">
        <v>0.974266514806378</v>
      </c>
      <c r="P13" s="302">
        <v>20</v>
      </c>
      <c r="Q13" s="291" t="s">
        <v>46</v>
      </c>
      <c r="R13" s="291">
        <v>400</v>
      </c>
      <c r="S13" s="291">
        <v>840</v>
      </c>
      <c r="T13" s="292">
        <v>0.9898</v>
      </c>
      <c r="U13" s="303">
        <v>0.9930762917933131</v>
      </c>
      <c r="W13" s="270">
        <v>52</v>
      </c>
      <c r="X13" s="231" t="s">
        <v>46</v>
      </c>
      <c r="Y13" s="231">
        <v>400</v>
      </c>
      <c r="Z13" s="231">
        <v>793</v>
      </c>
      <c r="AA13" s="167">
        <v>0.8538</v>
      </c>
      <c r="AB13" s="168">
        <v>0.9253562607204117</v>
      </c>
      <c r="AD13" s="60">
        <v>38</v>
      </c>
      <c r="AE13" s="61" t="s">
        <v>46</v>
      </c>
      <c r="AF13" s="61">
        <v>400</v>
      </c>
      <c r="AG13" s="61">
        <v>548</v>
      </c>
      <c r="AH13" s="62">
        <v>0.8815</v>
      </c>
      <c r="AI13" s="63">
        <v>0.9341201657458563</v>
      </c>
      <c r="AK13" s="127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U13"/>
      <c r="CV13"/>
      <c r="CW13"/>
      <c r="CX13"/>
      <c r="CY13"/>
      <c r="CZ13"/>
      <c r="DA13"/>
      <c r="DB13"/>
      <c r="DC13"/>
      <c r="DD13"/>
      <c r="DE13"/>
      <c r="DF13"/>
    </row>
    <row r="14" spans="2:110" ht="15.75">
      <c r="B14" s="408">
        <v>15</v>
      </c>
      <c r="C14" s="413" t="s">
        <v>12</v>
      </c>
      <c r="D14" s="413">
        <v>400</v>
      </c>
      <c r="E14" s="413">
        <v>1571</v>
      </c>
      <c r="F14" s="414">
        <v>0.9947</v>
      </c>
      <c r="G14" s="415">
        <v>0.9956041222114451</v>
      </c>
      <c r="I14" s="60">
        <v>19</v>
      </c>
      <c r="J14" s="231" t="s">
        <v>12</v>
      </c>
      <c r="K14" s="231">
        <v>400</v>
      </c>
      <c r="L14" s="231">
        <v>1800</v>
      </c>
      <c r="M14" s="167">
        <v>0.9933</v>
      </c>
      <c r="N14" s="168">
        <v>0.9950136363636364</v>
      </c>
      <c r="P14" s="302">
        <v>3</v>
      </c>
      <c r="Q14" s="291" t="s">
        <v>12</v>
      </c>
      <c r="R14" s="291">
        <v>400</v>
      </c>
      <c r="S14" s="291">
        <v>2017</v>
      </c>
      <c r="T14" s="292">
        <v>0.9988</v>
      </c>
      <c r="U14" s="303">
        <v>0.9994000000000001</v>
      </c>
      <c r="W14" s="270">
        <v>23</v>
      </c>
      <c r="X14" s="231" t="s">
        <v>12</v>
      </c>
      <c r="Y14" s="231">
        <v>400</v>
      </c>
      <c r="Z14" s="231">
        <v>1799</v>
      </c>
      <c r="AA14" s="167">
        <v>0.9941</v>
      </c>
      <c r="AB14" s="168">
        <v>0.996583073929961</v>
      </c>
      <c r="AD14" s="60">
        <v>14</v>
      </c>
      <c r="AE14" s="61" t="s">
        <v>12</v>
      </c>
      <c r="AF14" s="61">
        <v>400</v>
      </c>
      <c r="AG14" s="61">
        <v>1412</v>
      </c>
      <c r="AH14" s="62">
        <v>0.9876</v>
      </c>
      <c r="AI14" s="63">
        <v>0.9930949471210341</v>
      </c>
      <c r="AK14" s="127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U14"/>
      <c r="CV14"/>
      <c r="CW14"/>
      <c r="CX14"/>
      <c r="CY14"/>
      <c r="CZ14"/>
      <c r="DA14"/>
      <c r="DB14"/>
      <c r="DC14"/>
      <c r="DD14"/>
      <c r="DE14"/>
      <c r="DF14"/>
    </row>
    <row r="15" spans="2:110" ht="15.75">
      <c r="B15" s="408">
        <v>39</v>
      </c>
      <c r="C15" s="413" t="s">
        <v>167</v>
      </c>
      <c r="D15" s="413">
        <v>700</v>
      </c>
      <c r="E15" s="413">
        <v>1944</v>
      </c>
      <c r="F15" s="414">
        <v>0.9174</v>
      </c>
      <c r="G15" s="415">
        <v>0.9553057441253263</v>
      </c>
      <c r="I15" s="60">
        <v>43</v>
      </c>
      <c r="J15" s="231" t="s">
        <v>167</v>
      </c>
      <c r="K15" s="231">
        <v>700</v>
      </c>
      <c r="L15" s="231">
        <v>1705</v>
      </c>
      <c r="M15" s="167">
        <v>0.9029</v>
      </c>
      <c r="N15" s="168">
        <v>0.94545</v>
      </c>
      <c r="P15" s="302">
        <v>47</v>
      </c>
      <c r="Q15" s="293" t="s">
        <v>167</v>
      </c>
      <c r="R15" s="291">
        <v>700</v>
      </c>
      <c r="S15" s="291">
        <v>1595</v>
      </c>
      <c r="T15" s="292">
        <v>0.8883</v>
      </c>
      <c r="U15" s="303">
        <v>0.9391944726810674</v>
      </c>
      <c r="W15" s="270">
        <v>51</v>
      </c>
      <c r="X15" s="231" t="s">
        <v>202</v>
      </c>
      <c r="Y15" s="231">
        <v>700</v>
      </c>
      <c r="Z15" s="231">
        <v>1927</v>
      </c>
      <c r="AA15" s="167">
        <v>0.8757</v>
      </c>
      <c r="AB15" s="168">
        <v>0.9294538751345534</v>
      </c>
      <c r="AD15" s="60">
        <v>63</v>
      </c>
      <c r="AE15" s="61" t="s">
        <v>167</v>
      </c>
      <c r="AF15" s="61">
        <v>700</v>
      </c>
      <c r="AG15" s="61">
        <v>2135</v>
      </c>
      <c r="AH15" s="62">
        <v>0.6383</v>
      </c>
      <c r="AI15" s="63">
        <v>0.8055950127877238</v>
      </c>
      <c r="AK15" s="127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U15"/>
      <c r="CV15"/>
      <c r="CW15"/>
      <c r="CX15"/>
      <c r="CY15"/>
      <c r="CZ15"/>
      <c r="DA15"/>
      <c r="DB15"/>
      <c r="DC15"/>
      <c r="DD15"/>
      <c r="DE15"/>
      <c r="DF15"/>
    </row>
    <row r="16" spans="2:110" ht="15.75">
      <c r="B16" s="408">
        <v>50</v>
      </c>
      <c r="C16" s="413" t="s">
        <v>44</v>
      </c>
      <c r="D16" s="413">
        <v>400</v>
      </c>
      <c r="E16" s="413">
        <v>1155</v>
      </c>
      <c r="F16" s="414">
        <v>0.9023</v>
      </c>
      <c r="G16" s="415">
        <v>0.9426494096812279</v>
      </c>
      <c r="I16" s="60">
        <v>38</v>
      </c>
      <c r="J16" s="231" t="s">
        <v>44</v>
      </c>
      <c r="K16" s="231">
        <v>400</v>
      </c>
      <c r="L16" s="231">
        <v>1174</v>
      </c>
      <c r="M16" s="167">
        <v>0.9345</v>
      </c>
      <c r="N16" s="168">
        <v>0.9649971839799749</v>
      </c>
      <c r="P16" s="302">
        <v>37</v>
      </c>
      <c r="Q16" s="291" t="s">
        <v>44</v>
      </c>
      <c r="R16" s="291">
        <v>400</v>
      </c>
      <c r="S16" s="291">
        <v>1152</v>
      </c>
      <c r="T16" s="292">
        <v>0.93</v>
      </c>
      <c r="U16" s="303">
        <v>0.9650000000000001</v>
      </c>
      <c r="W16" s="270">
        <v>66</v>
      </c>
      <c r="X16" s="231" t="s">
        <v>44</v>
      </c>
      <c r="Y16" s="231">
        <v>400</v>
      </c>
      <c r="Z16" s="231">
        <v>1068</v>
      </c>
      <c r="AA16" s="167">
        <v>0.7262</v>
      </c>
      <c r="AB16" s="168">
        <v>0.8487923076923076</v>
      </c>
      <c r="AD16" s="60">
        <v>57</v>
      </c>
      <c r="AE16" s="61" t="s">
        <v>44</v>
      </c>
      <c r="AF16" s="61">
        <v>400</v>
      </c>
      <c r="AG16" s="61">
        <v>796</v>
      </c>
      <c r="AH16" s="62">
        <v>0.7282</v>
      </c>
      <c r="AI16" s="63">
        <v>0.85135</v>
      </c>
      <c r="AK16" s="127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U16"/>
      <c r="CV16"/>
      <c r="CW16"/>
      <c r="CX16"/>
      <c r="CY16"/>
      <c r="CZ16"/>
      <c r="DA16"/>
      <c r="DB16"/>
      <c r="DC16"/>
      <c r="DD16"/>
      <c r="DE16"/>
      <c r="DF16"/>
    </row>
    <row r="17" spans="2:110" ht="15.75">
      <c r="B17" s="408">
        <v>36</v>
      </c>
      <c r="C17" s="413" t="s">
        <v>11</v>
      </c>
      <c r="D17" s="413">
        <v>1500</v>
      </c>
      <c r="E17" s="413">
        <v>2977</v>
      </c>
      <c r="F17" s="414">
        <v>0.927</v>
      </c>
      <c r="G17" s="415">
        <v>0.9631422182468694</v>
      </c>
      <c r="I17" s="60">
        <v>48</v>
      </c>
      <c r="J17" s="231" t="s">
        <v>11</v>
      </c>
      <c r="K17" s="231">
        <v>1500</v>
      </c>
      <c r="L17" s="231">
        <v>3143</v>
      </c>
      <c r="M17" s="167">
        <v>0.8961</v>
      </c>
      <c r="N17" s="168">
        <v>0.9354796435272046</v>
      </c>
      <c r="P17" s="302">
        <v>55</v>
      </c>
      <c r="Q17" s="291" t="s">
        <v>11</v>
      </c>
      <c r="R17" s="291">
        <v>1500</v>
      </c>
      <c r="S17" s="291">
        <v>3445</v>
      </c>
      <c r="T17" s="292">
        <v>0.8169</v>
      </c>
      <c r="U17" s="303">
        <v>0.9074307474518686</v>
      </c>
      <c r="W17" s="270">
        <v>53</v>
      </c>
      <c r="X17" s="231" t="s">
        <v>11</v>
      </c>
      <c r="Y17" s="231">
        <v>1500</v>
      </c>
      <c r="Z17" s="231">
        <v>3865</v>
      </c>
      <c r="AA17" s="167">
        <v>0.8816</v>
      </c>
      <c r="AB17" s="168">
        <v>0.92405210456358</v>
      </c>
      <c r="AD17" s="60">
        <v>39</v>
      </c>
      <c r="AE17" s="61" t="s">
        <v>11</v>
      </c>
      <c r="AF17" s="61">
        <v>1500</v>
      </c>
      <c r="AG17" s="61">
        <v>3399</v>
      </c>
      <c r="AH17" s="62">
        <v>0.8671</v>
      </c>
      <c r="AI17" s="63">
        <v>0.9295984720758693</v>
      </c>
      <c r="AK17" s="12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U17"/>
      <c r="CV17"/>
      <c r="CW17"/>
      <c r="CX17"/>
      <c r="CY17"/>
      <c r="CZ17"/>
      <c r="DA17"/>
      <c r="DB17"/>
      <c r="DC17"/>
      <c r="DD17"/>
      <c r="DE17"/>
      <c r="DF17"/>
    </row>
    <row r="18" spans="2:110" ht="15.75">
      <c r="B18" s="408">
        <v>41</v>
      </c>
      <c r="C18" s="413" t="s">
        <v>4</v>
      </c>
      <c r="D18" s="413">
        <v>400</v>
      </c>
      <c r="E18" s="413">
        <v>1487</v>
      </c>
      <c r="F18" s="414">
        <v>0.917</v>
      </c>
      <c r="G18" s="415">
        <v>0.9529542253521127</v>
      </c>
      <c r="I18" s="60">
        <v>32</v>
      </c>
      <c r="J18" s="231" t="s">
        <v>4</v>
      </c>
      <c r="K18" s="231">
        <v>400</v>
      </c>
      <c r="L18" s="231">
        <v>1268</v>
      </c>
      <c r="M18" s="167">
        <v>0.9584</v>
      </c>
      <c r="N18" s="168">
        <v>0.9762505617977528</v>
      </c>
      <c r="P18" s="302">
        <v>43</v>
      </c>
      <c r="Q18" s="291" t="s">
        <v>4</v>
      </c>
      <c r="R18" s="291">
        <v>400</v>
      </c>
      <c r="S18" s="291">
        <v>1266</v>
      </c>
      <c r="T18" s="292">
        <v>0.9017</v>
      </c>
      <c r="U18" s="303">
        <v>0.9501322966507177</v>
      </c>
      <c r="W18" s="270">
        <v>34</v>
      </c>
      <c r="X18" s="231" t="s">
        <v>4</v>
      </c>
      <c r="Y18" s="231">
        <v>400</v>
      </c>
      <c r="Z18" s="231">
        <v>1155</v>
      </c>
      <c r="AA18" s="167">
        <v>0.9542</v>
      </c>
      <c r="AB18" s="168">
        <v>0.9753100238663485</v>
      </c>
      <c r="AD18" s="60">
        <v>31</v>
      </c>
      <c r="AE18" s="61" t="s">
        <v>4</v>
      </c>
      <c r="AF18" s="61">
        <v>400</v>
      </c>
      <c r="AG18" s="61">
        <v>1167</v>
      </c>
      <c r="AH18" s="62">
        <v>0.9206</v>
      </c>
      <c r="AI18" s="63">
        <v>0.9575758229284903</v>
      </c>
      <c r="AK18" s="127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U18"/>
      <c r="CV18"/>
      <c r="CW18"/>
      <c r="CX18"/>
      <c r="CY18"/>
      <c r="CZ18"/>
      <c r="DA18"/>
      <c r="DB18"/>
      <c r="DC18"/>
      <c r="DD18"/>
      <c r="DE18"/>
      <c r="DF18"/>
    </row>
    <row r="19" spans="2:110" ht="15.75">
      <c r="B19" s="408">
        <v>61</v>
      </c>
      <c r="C19" s="413" t="s">
        <v>32</v>
      </c>
      <c r="D19" s="413">
        <v>1500</v>
      </c>
      <c r="E19" s="413">
        <v>2725</v>
      </c>
      <c r="F19" s="414">
        <v>0.78</v>
      </c>
      <c r="G19" s="415">
        <v>0.8855689277899343</v>
      </c>
      <c r="I19" s="60">
        <v>59</v>
      </c>
      <c r="J19" s="231" t="s">
        <v>32</v>
      </c>
      <c r="K19" s="231">
        <v>1500</v>
      </c>
      <c r="L19" s="231">
        <v>2610</v>
      </c>
      <c r="M19" s="167">
        <v>0.7743</v>
      </c>
      <c r="N19" s="168">
        <v>0.8675558338617628</v>
      </c>
      <c r="P19" s="302">
        <v>59</v>
      </c>
      <c r="Q19" s="291" t="s">
        <v>32</v>
      </c>
      <c r="R19" s="291">
        <v>1500</v>
      </c>
      <c r="S19" s="291">
        <v>2860</v>
      </c>
      <c r="T19" s="292">
        <v>0.798</v>
      </c>
      <c r="U19" s="303">
        <v>0.8813019086176981</v>
      </c>
      <c r="W19" s="270">
        <v>54</v>
      </c>
      <c r="X19" s="231" t="s">
        <v>32</v>
      </c>
      <c r="Y19" s="231">
        <v>1500</v>
      </c>
      <c r="Z19" s="231">
        <v>2940</v>
      </c>
      <c r="AA19" s="167">
        <v>0.8586</v>
      </c>
      <c r="AB19" s="168">
        <v>0.9200367280606717</v>
      </c>
      <c r="AD19" s="60">
        <v>54</v>
      </c>
      <c r="AE19" s="61" t="s">
        <v>166</v>
      </c>
      <c r="AF19" s="61">
        <v>1500</v>
      </c>
      <c r="AG19" s="61">
        <v>2388</v>
      </c>
      <c r="AH19" s="62">
        <v>0.7754</v>
      </c>
      <c r="AI19" s="63">
        <v>0.8843601178781926</v>
      </c>
      <c r="AK19" s="127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U19"/>
      <c r="CV19"/>
      <c r="CW19"/>
      <c r="CX19"/>
      <c r="CY19"/>
      <c r="CZ19"/>
      <c r="DA19"/>
      <c r="DB19"/>
      <c r="DC19"/>
      <c r="DD19"/>
      <c r="DE19"/>
      <c r="DF19"/>
    </row>
    <row r="20" spans="2:110" ht="15.75">
      <c r="B20" s="408">
        <v>64</v>
      </c>
      <c r="C20" s="413" t="s">
        <v>85</v>
      </c>
      <c r="D20" s="413">
        <v>1500</v>
      </c>
      <c r="E20" s="413">
        <v>3780</v>
      </c>
      <c r="F20" s="414">
        <v>0.8007</v>
      </c>
      <c r="G20" s="415">
        <v>0.8682861179361179</v>
      </c>
      <c r="I20" s="60">
        <v>61</v>
      </c>
      <c r="J20" s="231" t="s">
        <v>85</v>
      </c>
      <c r="K20" s="231">
        <v>1500</v>
      </c>
      <c r="L20" s="231">
        <v>4004</v>
      </c>
      <c r="M20" s="167">
        <v>0.7933</v>
      </c>
      <c r="N20" s="168">
        <v>0.8626993827160494</v>
      </c>
      <c r="P20" s="302">
        <v>68</v>
      </c>
      <c r="Q20" s="291" t="s">
        <v>85</v>
      </c>
      <c r="R20" s="291">
        <v>1500</v>
      </c>
      <c r="S20" s="291">
        <v>4770</v>
      </c>
      <c r="T20" s="292">
        <v>0.7112</v>
      </c>
      <c r="U20" s="303">
        <v>0.8266233029381966</v>
      </c>
      <c r="W20" s="278">
        <v>77</v>
      </c>
      <c r="X20" s="172" t="s">
        <v>85</v>
      </c>
      <c r="Y20" s="172">
        <v>1500</v>
      </c>
      <c r="Z20" s="172">
        <v>4184</v>
      </c>
      <c r="AA20" s="173">
        <v>0.5806</v>
      </c>
      <c r="AB20" s="174">
        <v>0.740485414091471</v>
      </c>
      <c r="AD20" s="68">
        <v>70</v>
      </c>
      <c r="AE20" s="69" t="s">
        <v>85</v>
      </c>
      <c r="AF20" s="69">
        <v>1500</v>
      </c>
      <c r="AG20" s="69">
        <v>3998</v>
      </c>
      <c r="AH20" s="70">
        <v>0.4356</v>
      </c>
      <c r="AI20" s="71">
        <v>0.6217738704409363</v>
      </c>
      <c r="AK20" s="127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U20"/>
      <c r="CV20"/>
      <c r="CW20"/>
      <c r="CX20"/>
      <c r="CY20"/>
      <c r="CZ20"/>
      <c r="DA20"/>
      <c r="DB20"/>
      <c r="DC20"/>
      <c r="DD20"/>
      <c r="DE20"/>
      <c r="DF20"/>
    </row>
    <row r="21" spans="2:110" ht="15.75">
      <c r="B21" s="408">
        <v>58</v>
      </c>
      <c r="C21" s="413" t="s">
        <v>2</v>
      </c>
      <c r="D21" s="413">
        <v>700</v>
      </c>
      <c r="E21" s="413">
        <v>1550</v>
      </c>
      <c r="F21" s="414">
        <v>0.8298</v>
      </c>
      <c r="G21" s="415">
        <v>0.9047101898101898</v>
      </c>
      <c r="I21" s="60">
        <v>57</v>
      </c>
      <c r="J21" s="231" t="s">
        <v>2</v>
      </c>
      <c r="K21" s="231">
        <v>700</v>
      </c>
      <c r="L21" s="231">
        <v>1434</v>
      </c>
      <c r="M21" s="167">
        <v>0.8136</v>
      </c>
      <c r="N21" s="168">
        <v>0.8929016949152542</v>
      </c>
      <c r="P21" s="302">
        <v>60</v>
      </c>
      <c r="Q21" s="291" t="s">
        <v>2</v>
      </c>
      <c r="R21" s="291">
        <v>700</v>
      </c>
      <c r="S21" s="291">
        <v>1604</v>
      </c>
      <c r="T21" s="292">
        <v>0.779</v>
      </c>
      <c r="U21" s="303">
        <v>0.8765221327967807</v>
      </c>
      <c r="W21" s="270">
        <v>69</v>
      </c>
      <c r="X21" s="231" t="s">
        <v>2</v>
      </c>
      <c r="Y21" s="231">
        <v>700</v>
      </c>
      <c r="Z21" s="231">
        <v>1728</v>
      </c>
      <c r="AA21" s="167">
        <v>0.7033</v>
      </c>
      <c r="AB21" s="168">
        <v>0.8243772727272727</v>
      </c>
      <c r="AD21" s="68">
        <v>67</v>
      </c>
      <c r="AE21" s="69" t="s">
        <v>2</v>
      </c>
      <c r="AF21" s="69">
        <v>700</v>
      </c>
      <c r="AG21" s="69">
        <v>1479</v>
      </c>
      <c r="AH21" s="70">
        <v>0.5558</v>
      </c>
      <c r="AI21" s="71">
        <v>0.7134246523388117</v>
      </c>
      <c r="AK21" s="127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U21"/>
      <c r="CV21"/>
      <c r="CW21"/>
      <c r="CX21"/>
      <c r="CY21"/>
      <c r="CZ21"/>
      <c r="DA21"/>
      <c r="DB21"/>
      <c r="DC21"/>
      <c r="DD21"/>
      <c r="DE21"/>
      <c r="DF21"/>
    </row>
    <row r="22" spans="2:110" ht="15.75">
      <c r="B22" s="408">
        <v>29</v>
      </c>
      <c r="C22" s="413" t="s">
        <v>38</v>
      </c>
      <c r="D22" s="413">
        <v>400</v>
      </c>
      <c r="E22" s="413">
        <v>1138</v>
      </c>
      <c r="F22" s="414">
        <v>0.9726</v>
      </c>
      <c r="G22" s="415">
        <v>0.9823900473933649</v>
      </c>
      <c r="I22" s="60">
        <v>25</v>
      </c>
      <c r="J22" s="231" t="s">
        <v>38</v>
      </c>
      <c r="K22" s="231">
        <v>400</v>
      </c>
      <c r="L22" s="231">
        <v>1239</v>
      </c>
      <c r="M22" s="167">
        <v>0.9784</v>
      </c>
      <c r="N22" s="168">
        <v>0.9871614949037373</v>
      </c>
      <c r="P22" s="302">
        <v>25</v>
      </c>
      <c r="Q22" s="291" t="s">
        <v>38</v>
      </c>
      <c r="R22" s="291">
        <v>400</v>
      </c>
      <c r="S22" s="291">
        <v>1288</v>
      </c>
      <c r="T22" s="292">
        <v>0.9787</v>
      </c>
      <c r="U22" s="303">
        <v>0.9884553677932406</v>
      </c>
      <c r="W22" s="270">
        <v>32</v>
      </c>
      <c r="X22" s="231" t="s">
        <v>38</v>
      </c>
      <c r="Y22" s="231">
        <v>400</v>
      </c>
      <c r="Z22" s="231">
        <v>1731</v>
      </c>
      <c r="AA22" s="167">
        <v>0.9613</v>
      </c>
      <c r="AB22" s="168">
        <v>0.9793318980667838</v>
      </c>
      <c r="AD22" s="60">
        <v>28</v>
      </c>
      <c r="AE22" s="61" t="s">
        <v>38</v>
      </c>
      <c r="AF22" s="61">
        <v>400</v>
      </c>
      <c r="AG22" s="61">
        <v>1880</v>
      </c>
      <c r="AH22" s="62">
        <v>0.9294</v>
      </c>
      <c r="AI22" s="63">
        <v>0.9626053529868115</v>
      </c>
      <c r="AK22" s="127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U22"/>
      <c r="CV22"/>
      <c r="CW22"/>
      <c r="CX22"/>
      <c r="CY22"/>
      <c r="CZ22"/>
      <c r="DA22"/>
      <c r="DB22"/>
      <c r="DC22"/>
      <c r="DD22"/>
      <c r="DE22"/>
      <c r="DF22"/>
    </row>
    <row r="23" spans="2:110" ht="15.75">
      <c r="B23" s="409">
        <v>69</v>
      </c>
      <c r="C23" s="416" t="s">
        <v>84</v>
      </c>
      <c r="D23" s="416">
        <v>400</v>
      </c>
      <c r="E23" s="416">
        <v>593</v>
      </c>
      <c r="F23" s="417">
        <v>0.6376</v>
      </c>
      <c r="G23" s="418">
        <v>0.7984195652173913</v>
      </c>
      <c r="I23" s="68">
        <v>69</v>
      </c>
      <c r="J23" s="172" t="s">
        <v>84</v>
      </c>
      <c r="K23" s="172">
        <v>400</v>
      </c>
      <c r="L23" s="172">
        <v>627</v>
      </c>
      <c r="M23" s="173">
        <v>0.6538</v>
      </c>
      <c r="N23" s="174">
        <v>0.770262831858407</v>
      </c>
      <c r="P23" s="304">
        <v>71</v>
      </c>
      <c r="Q23" s="294" t="s">
        <v>84</v>
      </c>
      <c r="R23" s="294">
        <v>400</v>
      </c>
      <c r="S23" s="294">
        <v>584</v>
      </c>
      <c r="T23" s="295">
        <v>0.6303</v>
      </c>
      <c r="U23" s="305">
        <v>0.7977306451612902</v>
      </c>
      <c r="W23" s="278">
        <v>79</v>
      </c>
      <c r="X23" s="172" t="s">
        <v>84</v>
      </c>
      <c r="Y23" s="172">
        <v>400</v>
      </c>
      <c r="Z23" s="172">
        <v>608</v>
      </c>
      <c r="AA23" s="173">
        <v>0.553</v>
      </c>
      <c r="AB23" s="174">
        <v>0.700346153846154</v>
      </c>
      <c r="AD23" s="68">
        <v>65</v>
      </c>
      <c r="AE23" s="69" t="s">
        <v>84</v>
      </c>
      <c r="AF23" s="69">
        <v>400</v>
      </c>
      <c r="AG23" s="69">
        <v>476</v>
      </c>
      <c r="AH23" s="70">
        <v>0.712</v>
      </c>
      <c r="AI23" s="71">
        <v>0.7823473053892216</v>
      </c>
      <c r="AK23" s="127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U23"/>
      <c r="CV23"/>
      <c r="CW23"/>
      <c r="CX23"/>
      <c r="CY23"/>
      <c r="CZ23"/>
      <c r="DA23"/>
      <c r="DB23"/>
      <c r="DC23"/>
      <c r="DD23"/>
      <c r="DE23"/>
      <c r="DF23"/>
    </row>
    <row r="24" spans="2:110" ht="15.75">
      <c r="B24" s="408">
        <v>13</v>
      </c>
      <c r="C24" s="413" t="s">
        <v>14</v>
      </c>
      <c r="D24" s="413">
        <v>700</v>
      </c>
      <c r="E24" s="413">
        <v>1653</v>
      </c>
      <c r="F24" s="414">
        <v>0.9918</v>
      </c>
      <c r="G24" s="415">
        <v>0.9959</v>
      </c>
      <c r="I24" s="60">
        <v>60</v>
      </c>
      <c r="J24" s="231" t="s">
        <v>14</v>
      </c>
      <c r="K24" s="231">
        <v>700</v>
      </c>
      <c r="L24" s="231">
        <v>1597</v>
      </c>
      <c r="M24" s="167">
        <v>0.7319</v>
      </c>
      <c r="N24" s="168">
        <v>0.8657101918465229</v>
      </c>
      <c r="P24" s="302">
        <v>7</v>
      </c>
      <c r="Q24" s="291" t="s">
        <v>14</v>
      </c>
      <c r="R24" s="291">
        <v>700</v>
      </c>
      <c r="S24" s="291">
        <v>2014</v>
      </c>
      <c r="T24" s="292">
        <v>0.998</v>
      </c>
      <c r="U24" s="303">
        <v>0.9987777777777778</v>
      </c>
      <c r="W24" s="270">
        <v>5</v>
      </c>
      <c r="X24" s="231" t="s">
        <v>14</v>
      </c>
      <c r="Y24" s="231">
        <v>700</v>
      </c>
      <c r="Z24" s="231">
        <v>1723</v>
      </c>
      <c r="AA24" s="167">
        <v>0.9981</v>
      </c>
      <c r="AB24" s="168">
        <v>0.9987828584149598</v>
      </c>
      <c r="AD24" s="60">
        <v>5</v>
      </c>
      <c r="AE24" s="61" t="s">
        <v>14</v>
      </c>
      <c r="AF24" s="61">
        <v>700</v>
      </c>
      <c r="AG24" s="61">
        <v>1273</v>
      </c>
      <c r="AH24" s="62">
        <v>0.9968</v>
      </c>
      <c r="AI24" s="63">
        <v>0.9984</v>
      </c>
      <c r="AK24" s="127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U24"/>
      <c r="CV24"/>
      <c r="CW24"/>
      <c r="CX24"/>
      <c r="CY24"/>
      <c r="CZ24"/>
      <c r="DA24"/>
      <c r="DB24"/>
      <c r="DC24"/>
      <c r="DD24"/>
      <c r="DE24"/>
      <c r="DF24"/>
    </row>
    <row r="25" spans="2:110" ht="15.75">
      <c r="B25" s="409">
        <v>71</v>
      </c>
      <c r="C25" s="416" t="s">
        <v>20</v>
      </c>
      <c r="D25" s="416">
        <v>700</v>
      </c>
      <c r="E25" s="416">
        <v>4651</v>
      </c>
      <c r="F25" s="417">
        <v>0.5658</v>
      </c>
      <c r="G25" s="418">
        <v>0.7243582599506868</v>
      </c>
      <c r="I25" s="68">
        <v>72</v>
      </c>
      <c r="J25" s="172" t="s">
        <v>20</v>
      </c>
      <c r="K25" s="172">
        <v>700</v>
      </c>
      <c r="L25" s="172">
        <v>4185</v>
      </c>
      <c r="M25" s="173">
        <v>0.5381</v>
      </c>
      <c r="N25" s="174">
        <v>0.6793631524008351</v>
      </c>
      <c r="P25" s="304">
        <v>74</v>
      </c>
      <c r="Q25" s="294" t="s">
        <v>20</v>
      </c>
      <c r="R25" s="294">
        <v>700</v>
      </c>
      <c r="S25" s="294">
        <v>4325</v>
      </c>
      <c r="T25" s="295">
        <v>0.4941</v>
      </c>
      <c r="U25" s="305">
        <v>0.6743906593406593</v>
      </c>
      <c r="W25" s="278">
        <v>80</v>
      </c>
      <c r="X25" s="172" t="s">
        <v>20</v>
      </c>
      <c r="Y25" s="172">
        <v>700</v>
      </c>
      <c r="Z25" s="172">
        <v>4668</v>
      </c>
      <c r="AA25" s="173">
        <v>0.5038</v>
      </c>
      <c r="AB25" s="174">
        <v>0.6601174462705437</v>
      </c>
      <c r="AD25" s="68">
        <v>69</v>
      </c>
      <c r="AE25" s="69" t="s">
        <v>20</v>
      </c>
      <c r="AF25" s="69">
        <v>700</v>
      </c>
      <c r="AG25" s="69">
        <v>4012</v>
      </c>
      <c r="AH25" s="70">
        <v>0.5267</v>
      </c>
      <c r="AI25" s="71">
        <v>0.6911845250255362</v>
      </c>
      <c r="AK25" s="127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U25"/>
      <c r="CV25"/>
      <c r="CW25"/>
      <c r="CX25"/>
      <c r="CY25"/>
      <c r="CZ25"/>
      <c r="DA25"/>
      <c r="DB25"/>
      <c r="DC25"/>
      <c r="DD25"/>
      <c r="DE25"/>
      <c r="DF25"/>
    </row>
    <row r="26" spans="2:110" ht="15.75">
      <c r="B26" s="408">
        <v>56</v>
      </c>
      <c r="C26" s="413" t="s">
        <v>164</v>
      </c>
      <c r="D26" s="413">
        <v>700</v>
      </c>
      <c r="E26" s="413">
        <v>2288</v>
      </c>
      <c r="F26" s="414">
        <v>0.8679</v>
      </c>
      <c r="G26" s="415">
        <v>0.9216714416615761</v>
      </c>
      <c r="I26" s="60">
        <v>54</v>
      </c>
      <c r="J26" s="231" t="s">
        <v>164</v>
      </c>
      <c r="K26" s="231">
        <v>700</v>
      </c>
      <c r="L26" s="231">
        <v>1992</v>
      </c>
      <c r="M26" s="167">
        <v>0.8305</v>
      </c>
      <c r="N26" s="168">
        <v>0.9022065217391304</v>
      </c>
      <c r="P26" s="302">
        <v>58</v>
      </c>
      <c r="Q26" s="293" t="s">
        <v>164</v>
      </c>
      <c r="R26" s="291">
        <v>700</v>
      </c>
      <c r="S26" s="291">
        <v>2302</v>
      </c>
      <c r="T26" s="292">
        <v>0.8089</v>
      </c>
      <c r="U26" s="303">
        <v>0.8861166666666667</v>
      </c>
      <c r="W26" s="270">
        <v>67</v>
      </c>
      <c r="X26" s="231" t="s">
        <v>203</v>
      </c>
      <c r="Y26" s="231">
        <v>700</v>
      </c>
      <c r="Z26" s="231">
        <v>2164</v>
      </c>
      <c r="AA26" s="167">
        <v>0.7372</v>
      </c>
      <c r="AB26" s="168">
        <v>0.8419762057877813</v>
      </c>
      <c r="AD26" s="60">
        <v>40</v>
      </c>
      <c r="AE26" s="61" t="s">
        <v>164</v>
      </c>
      <c r="AF26" s="61">
        <v>700</v>
      </c>
      <c r="AG26" s="61">
        <v>1482</v>
      </c>
      <c r="AH26" s="62">
        <v>0.8919</v>
      </c>
      <c r="AI26" s="63">
        <v>0.9275289473684211</v>
      </c>
      <c r="AK26" s="127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U26"/>
      <c r="CV26"/>
      <c r="CW26"/>
      <c r="CX26"/>
      <c r="CY26"/>
      <c r="CZ26"/>
      <c r="DA26"/>
      <c r="DB26"/>
      <c r="DC26"/>
      <c r="DD26"/>
      <c r="DE26"/>
      <c r="DF26"/>
    </row>
    <row r="27" spans="2:110" ht="15.75">
      <c r="B27" s="408">
        <v>66</v>
      </c>
      <c r="C27" s="413" t="s">
        <v>35</v>
      </c>
      <c r="D27" s="413">
        <v>1500</v>
      </c>
      <c r="E27" s="413">
        <v>1964</v>
      </c>
      <c r="F27" s="414">
        <v>0.7279</v>
      </c>
      <c r="G27" s="415">
        <v>0.84897722323049</v>
      </c>
      <c r="I27" s="68">
        <v>70</v>
      </c>
      <c r="J27" s="172" t="s">
        <v>35</v>
      </c>
      <c r="K27" s="172">
        <v>1500</v>
      </c>
      <c r="L27" s="172">
        <v>1959</v>
      </c>
      <c r="M27" s="173">
        <v>0.6053</v>
      </c>
      <c r="N27" s="174">
        <v>0.7587670212765958</v>
      </c>
      <c r="P27" s="304">
        <v>70</v>
      </c>
      <c r="Q27" s="294" t="s">
        <v>35</v>
      </c>
      <c r="R27" s="294">
        <v>1500</v>
      </c>
      <c r="S27" s="294">
        <v>2109</v>
      </c>
      <c r="T27" s="295">
        <v>0.6602</v>
      </c>
      <c r="U27" s="305">
        <v>0.7983511210762332</v>
      </c>
      <c r="W27" s="270">
        <v>68</v>
      </c>
      <c r="X27" s="231" t="s">
        <v>35</v>
      </c>
      <c r="Y27" s="231">
        <v>1500</v>
      </c>
      <c r="Z27" s="231">
        <v>2524</v>
      </c>
      <c r="AA27" s="167">
        <v>0.7296</v>
      </c>
      <c r="AB27" s="168">
        <v>0.8317470142977292</v>
      </c>
      <c r="AD27" s="60">
        <v>44</v>
      </c>
      <c r="AE27" s="61" t="s">
        <v>35</v>
      </c>
      <c r="AF27" s="61">
        <v>1500</v>
      </c>
      <c r="AG27" s="61">
        <v>1936</v>
      </c>
      <c r="AH27" s="62">
        <v>0.828</v>
      </c>
      <c r="AI27" s="63">
        <v>0.9061282798833818</v>
      </c>
      <c r="AK27" s="1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U27"/>
      <c r="CV27"/>
      <c r="CW27"/>
      <c r="CX27"/>
      <c r="CY27"/>
      <c r="CZ27"/>
      <c r="DA27"/>
      <c r="DB27"/>
      <c r="DC27"/>
      <c r="DD27"/>
      <c r="DE27"/>
      <c r="DF27"/>
    </row>
    <row r="28" spans="2:110" ht="15.75">
      <c r="B28" s="408">
        <v>18</v>
      </c>
      <c r="C28" s="413" t="s">
        <v>7</v>
      </c>
      <c r="D28" s="413">
        <v>400</v>
      </c>
      <c r="E28" s="413">
        <v>619</v>
      </c>
      <c r="F28" s="414">
        <v>0.9885</v>
      </c>
      <c r="G28" s="415">
        <v>0.9942500000000001</v>
      </c>
      <c r="I28" s="60">
        <v>24</v>
      </c>
      <c r="J28" s="231" t="s">
        <v>7</v>
      </c>
      <c r="K28" s="231">
        <v>400</v>
      </c>
      <c r="L28" s="231">
        <v>614</v>
      </c>
      <c r="M28" s="167">
        <v>0.9781</v>
      </c>
      <c r="N28" s="168">
        <v>0.98905</v>
      </c>
      <c r="P28" s="302">
        <v>28</v>
      </c>
      <c r="Q28" s="291" t="s">
        <v>7</v>
      </c>
      <c r="R28" s="291">
        <v>400</v>
      </c>
      <c r="S28" s="291">
        <v>733</v>
      </c>
      <c r="T28" s="292">
        <v>0.978</v>
      </c>
      <c r="U28" s="303">
        <v>0.9867099236641221</v>
      </c>
      <c r="W28" s="270">
        <v>36</v>
      </c>
      <c r="X28" s="231" t="s">
        <v>7</v>
      </c>
      <c r="Y28" s="231">
        <v>400</v>
      </c>
      <c r="Z28" s="231">
        <v>785</v>
      </c>
      <c r="AA28" s="167">
        <v>0.9478</v>
      </c>
      <c r="AB28" s="168">
        <v>0.9718214780600462</v>
      </c>
      <c r="AD28" s="60">
        <v>20</v>
      </c>
      <c r="AE28" s="61" t="s">
        <v>7</v>
      </c>
      <c r="AF28" s="61">
        <v>400</v>
      </c>
      <c r="AG28" s="61">
        <v>461</v>
      </c>
      <c r="AH28" s="62">
        <v>0.9578</v>
      </c>
      <c r="AI28" s="63">
        <v>0.9789</v>
      </c>
      <c r="AK28" s="127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U28"/>
      <c r="CV28"/>
      <c r="CW28"/>
      <c r="CX28"/>
      <c r="CY28"/>
      <c r="CZ28"/>
      <c r="DA28"/>
      <c r="DB28"/>
      <c r="DC28"/>
      <c r="DD28"/>
      <c r="DE28"/>
      <c r="DF28"/>
    </row>
    <row r="29" spans="2:110" ht="15.75">
      <c r="B29" s="408">
        <v>53</v>
      </c>
      <c r="C29" s="413" t="s">
        <v>23</v>
      </c>
      <c r="D29" s="413">
        <v>700</v>
      </c>
      <c r="E29" s="413">
        <v>1472</v>
      </c>
      <c r="F29" s="414">
        <v>0.8825</v>
      </c>
      <c r="G29" s="415">
        <v>0.9357213870029097</v>
      </c>
      <c r="I29" s="60">
        <v>55</v>
      </c>
      <c r="J29" s="231" t="s">
        <v>23</v>
      </c>
      <c r="K29" s="231">
        <v>700</v>
      </c>
      <c r="L29" s="231">
        <v>1209</v>
      </c>
      <c r="M29" s="167">
        <v>0.8127</v>
      </c>
      <c r="N29" s="168">
        <v>0.9000999999999999</v>
      </c>
      <c r="P29" s="302">
        <v>52</v>
      </c>
      <c r="Q29" s="291" t="s">
        <v>23</v>
      </c>
      <c r="R29" s="291">
        <v>700</v>
      </c>
      <c r="S29" s="291">
        <v>1361</v>
      </c>
      <c r="T29" s="292">
        <v>0.853</v>
      </c>
      <c r="U29" s="303">
        <v>0.9118409090909091</v>
      </c>
      <c r="W29" s="270">
        <v>61</v>
      </c>
      <c r="X29" s="231" t="s">
        <v>23</v>
      </c>
      <c r="Y29" s="231">
        <v>700</v>
      </c>
      <c r="Z29" s="231">
        <v>1560</v>
      </c>
      <c r="AA29" s="167">
        <v>0.8068</v>
      </c>
      <c r="AB29" s="168">
        <v>0.8900863905325443</v>
      </c>
      <c r="AD29" s="60">
        <v>55</v>
      </c>
      <c r="AE29" s="61" t="s">
        <v>23</v>
      </c>
      <c r="AF29" s="61">
        <v>700</v>
      </c>
      <c r="AG29" s="61">
        <v>1375</v>
      </c>
      <c r="AH29" s="62">
        <v>0.8013</v>
      </c>
      <c r="AI29" s="63">
        <v>0.8834086206896552</v>
      </c>
      <c r="AK29" s="127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U29"/>
      <c r="CV29"/>
      <c r="CW29"/>
      <c r="CX29"/>
      <c r="CY29"/>
      <c r="CZ29"/>
      <c r="DA29"/>
      <c r="DB29"/>
      <c r="DC29"/>
      <c r="DD29"/>
      <c r="DE29"/>
      <c r="DF29"/>
    </row>
    <row r="30" spans="2:110" ht="15.75">
      <c r="B30" s="408">
        <v>60</v>
      </c>
      <c r="C30" s="413" t="s">
        <v>31</v>
      </c>
      <c r="D30" s="413">
        <v>1500</v>
      </c>
      <c r="E30" s="413">
        <v>4532</v>
      </c>
      <c r="F30" s="414">
        <v>0.8049</v>
      </c>
      <c r="G30" s="415">
        <v>0.8866721404928282</v>
      </c>
      <c r="I30" s="60">
        <v>65</v>
      </c>
      <c r="J30" s="231" t="s">
        <v>31</v>
      </c>
      <c r="K30" s="231">
        <v>1500</v>
      </c>
      <c r="L30" s="231">
        <v>4425</v>
      </c>
      <c r="M30" s="167">
        <v>0.7515</v>
      </c>
      <c r="N30" s="168">
        <v>0.8238314408770555</v>
      </c>
      <c r="P30" s="302">
        <v>66</v>
      </c>
      <c r="Q30" s="291" t="s">
        <v>31</v>
      </c>
      <c r="R30" s="291">
        <v>1500</v>
      </c>
      <c r="S30" s="291">
        <v>4857</v>
      </c>
      <c r="T30" s="292">
        <v>0.7767</v>
      </c>
      <c r="U30" s="303">
        <v>0.8528685746777862</v>
      </c>
      <c r="W30" s="270">
        <v>63</v>
      </c>
      <c r="X30" s="231" t="s">
        <v>31</v>
      </c>
      <c r="Y30" s="231">
        <v>1500</v>
      </c>
      <c r="Z30" s="231">
        <v>4915</v>
      </c>
      <c r="AA30" s="167">
        <v>0.8159</v>
      </c>
      <c r="AB30" s="168">
        <v>0.8761877049180328</v>
      </c>
      <c r="AD30" s="60">
        <v>52</v>
      </c>
      <c r="AE30" s="61" t="s">
        <v>31</v>
      </c>
      <c r="AF30" s="61">
        <v>1500</v>
      </c>
      <c r="AG30" s="61">
        <v>4164</v>
      </c>
      <c r="AH30" s="62">
        <v>0.8102</v>
      </c>
      <c r="AI30" s="63">
        <v>0.8872841371064168</v>
      </c>
      <c r="AK30" s="127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U30"/>
      <c r="CV30"/>
      <c r="CW30"/>
      <c r="CX30"/>
      <c r="CY30"/>
      <c r="CZ30"/>
      <c r="DA30"/>
      <c r="DB30"/>
      <c r="DC30"/>
      <c r="DD30"/>
      <c r="DE30"/>
      <c r="DF30"/>
    </row>
    <row r="31" spans="2:110" ht="15.75">
      <c r="B31" s="408">
        <v>1</v>
      </c>
      <c r="C31" s="413" t="s">
        <v>0</v>
      </c>
      <c r="D31" s="413">
        <v>700</v>
      </c>
      <c r="E31" s="413">
        <v>2014</v>
      </c>
      <c r="F31" s="414">
        <v>1</v>
      </c>
      <c r="G31" s="415">
        <v>1</v>
      </c>
      <c r="I31" s="60">
        <v>1</v>
      </c>
      <c r="J31" s="231" t="s">
        <v>0</v>
      </c>
      <c r="K31" s="231">
        <v>700</v>
      </c>
      <c r="L31" s="231">
        <v>1994</v>
      </c>
      <c r="M31" s="167">
        <v>1</v>
      </c>
      <c r="N31" s="168">
        <v>1</v>
      </c>
      <c r="P31" s="302">
        <v>1</v>
      </c>
      <c r="Q31" s="291" t="s">
        <v>0</v>
      </c>
      <c r="R31" s="291">
        <v>700</v>
      </c>
      <c r="S31" s="291">
        <v>2174</v>
      </c>
      <c r="T31" s="292">
        <v>1</v>
      </c>
      <c r="U31" s="303">
        <v>1</v>
      </c>
      <c r="W31" s="270">
        <v>1</v>
      </c>
      <c r="X31" s="231" t="s">
        <v>0</v>
      </c>
      <c r="Y31" s="231">
        <v>700</v>
      </c>
      <c r="Z31" s="231">
        <v>2168</v>
      </c>
      <c r="AA31" s="167">
        <v>1</v>
      </c>
      <c r="AB31" s="168">
        <v>1</v>
      </c>
      <c r="AD31" s="60">
        <v>1</v>
      </c>
      <c r="AE31" s="61" t="s">
        <v>0</v>
      </c>
      <c r="AF31" s="61">
        <v>700</v>
      </c>
      <c r="AG31" s="61">
        <v>1748</v>
      </c>
      <c r="AH31" s="62">
        <v>1</v>
      </c>
      <c r="AI31" s="63">
        <v>1</v>
      </c>
      <c r="AK31" s="127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U31"/>
      <c r="CV31"/>
      <c r="CW31"/>
      <c r="CX31"/>
      <c r="CY31"/>
      <c r="CZ31"/>
      <c r="DA31"/>
      <c r="DB31"/>
      <c r="DC31"/>
      <c r="DD31"/>
      <c r="DE31"/>
      <c r="DF31"/>
    </row>
    <row r="32" spans="2:110" ht="15.75">
      <c r="B32" s="408">
        <v>27</v>
      </c>
      <c r="C32" s="413" t="s">
        <v>102</v>
      </c>
      <c r="D32" s="413">
        <v>400</v>
      </c>
      <c r="E32" s="413">
        <v>585</v>
      </c>
      <c r="F32" s="414">
        <v>0.967</v>
      </c>
      <c r="G32" s="415">
        <v>0.9835</v>
      </c>
      <c r="I32" s="60">
        <v>29</v>
      </c>
      <c r="J32" s="231" t="s">
        <v>102</v>
      </c>
      <c r="K32" s="231">
        <v>400</v>
      </c>
      <c r="L32" s="231">
        <v>584</v>
      </c>
      <c r="M32" s="167">
        <v>0.9619</v>
      </c>
      <c r="N32" s="168">
        <v>0.980024074074074</v>
      </c>
      <c r="P32" s="302">
        <v>24</v>
      </c>
      <c r="Q32" s="291" t="s">
        <v>102</v>
      </c>
      <c r="R32" s="291">
        <v>400</v>
      </c>
      <c r="S32" s="291">
        <v>631</v>
      </c>
      <c r="T32" s="292">
        <v>0.9786</v>
      </c>
      <c r="U32" s="303">
        <v>0.9884978609625669</v>
      </c>
      <c r="W32" s="270">
        <v>28</v>
      </c>
      <c r="X32" s="231" t="s">
        <v>102</v>
      </c>
      <c r="Y32" s="231">
        <v>400</v>
      </c>
      <c r="Z32" s="231">
        <v>566</v>
      </c>
      <c r="AA32" s="167">
        <v>0.9847</v>
      </c>
      <c r="AB32" s="168">
        <v>0.9906454545454546</v>
      </c>
      <c r="AD32" s="60">
        <v>12</v>
      </c>
      <c r="AE32" s="61" t="s">
        <v>102</v>
      </c>
      <c r="AF32" s="61">
        <v>400</v>
      </c>
      <c r="AG32" s="61">
        <v>487</v>
      </c>
      <c r="AH32" s="62">
        <v>0.9872</v>
      </c>
      <c r="AI32" s="63">
        <v>0.9936</v>
      </c>
      <c r="AK32" s="127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U32"/>
      <c r="CV32"/>
      <c r="CW32"/>
      <c r="CX32"/>
      <c r="CY32"/>
      <c r="CZ32"/>
      <c r="DA32"/>
      <c r="DB32"/>
      <c r="DC32"/>
      <c r="DD32"/>
      <c r="DE32"/>
      <c r="DF32"/>
    </row>
    <row r="33" spans="2:110" ht="15.75">
      <c r="B33" s="408">
        <v>1</v>
      </c>
      <c r="C33" s="413" t="s">
        <v>77</v>
      </c>
      <c r="D33" s="413">
        <v>700</v>
      </c>
      <c r="E33" s="413">
        <v>3023</v>
      </c>
      <c r="F33" s="414">
        <v>1</v>
      </c>
      <c r="G33" s="415">
        <v>1</v>
      </c>
      <c r="I33" s="60">
        <v>2</v>
      </c>
      <c r="J33" s="231" t="s">
        <v>77</v>
      </c>
      <c r="K33" s="231">
        <v>700</v>
      </c>
      <c r="L33" s="231">
        <v>3331</v>
      </c>
      <c r="M33" s="167">
        <v>0.9997</v>
      </c>
      <c r="N33" s="168">
        <v>0.99985</v>
      </c>
      <c r="P33" s="302">
        <v>1</v>
      </c>
      <c r="Q33" s="291" t="s">
        <v>77</v>
      </c>
      <c r="R33" s="291">
        <v>700</v>
      </c>
      <c r="S33" s="291">
        <v>2663</v>
      </c>
      <c r="T33" s="292">
        <v>1</v>
      </c>
      <c r="U33" s="303">
        <v>1</v>
      </c>
      <c r="W33" s="270">
        <v>2</v>
      </c>
      <c r="X33" s="231" t="s">
        <v>77</v>
      </c>
      <c r="Y33" s="231">
        <v>700</v>
      </c>
      <c r="Z33" s="231">
        <v>2620</v>
      </c>
      <c r="AA33" s="167">
        <v>0.9996</v>
      </c>
      <c r="AB33" s="168">
        <v>0.9998</v>
      </c>
      <c r="AD33" s="60">
        <v>1</v>
      </c>
      <c r="AE33" s="61" t="s">
        <v>77</v>
      </c>
      <c r="AF33" s="61">
        <v>700</v>
      </c>
      <c r="AG33" s="61">
        <v>2255</v>
      </c>
      <c r="AH33" s="62">
        <v>1</v>
      </c>
      <c r="AI33" s="63">
        <v>1</v>
      </c>
      <c r="AK33" s="127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U33"/>
      <c r="CV33"/>
      <c r="CW33"/>
      <c r="CX33"/>
      <c r="CY33"/>
      <c r="CZ33"/>
      <c r="DA33"/>
      <c r="DB33"/>
      <c r="DC33"/>
      <c r="DD33"/>
      <c r="DE33"/>
      <c r="DF33"/>
    </row>
    <row r="34" spans="2:110" ht="15.75">
      <c r="B34" s="408">
        <v>30</v>
      </c>
      <c r="C34" s="413" t="s">
        <v>107</v>
      </c>
      <c r="D34" s="413">
        <v>400</v>
      </c>
      <c r="E34" s="413">
        <v>676</v>
      </c>
      <c r="F34" s="414">
        <v>0.9595</v>
      </c>
      <c r="G34" s="415">
        <v>0.9775277777777778</v>
      </c>
      <c r="I34" s="60">
        <v>21</v>
      </c>
      <c r="J34" s="231" t="s">
        <v>107</v>
      </c>
      <c r="K34" s="231">
        <v>400</v>
      </c>
      <c r="L34" s="231">
        <v>640</v>
      </c>
      <c r="M34" s="167">
        <v>0.9864</v>
      </c>
      <c r="N34" s="168">
        <v>0.9932000000000001</v>
      </c>
      <c r="P34" s="302">
        <v>38</v>
      </c>
      <c r="Q34" s="291" t="s">
        <v>107</v>
      </c>
      <c r="R34" s="291">
        <v>400</v>
      </c>
      <c r="S34" s="291">
        <v>778</v>
      </c>
      <c r="T34" s="292">
        <v>0.9318</v>
      </c>
      <c r="U34" s="303">
        <v>0.9621500000000001</v>
      </c>
      <c r="W34" s="270">
        <v>48</v>
      </c>
      <c r="X34" s="231" t="s">
        <v>107</v>
      </c>
      <c r="Y34" s="231">
        <v>400</v>
      </c>
      <c r="Z34" s="231">
        <v>732</v>
      </c>
      <c r="AA34" s="167">
        <v>0.9253</v>
      </c>
      <c r="AB34" s="168">
        <v>0.9437523622047244</v>
      </c>
      <c r="AD34" s="60">
        <v>18</v>
      </c>
      <c r="AE34" s="61" t="s">
        <v>107</v>
      </c>
      <c r="AF34" s="61">
        <v>400</v>
      </c>
      <c r="AG34" s="61">
        <v>621</v>
      </c>
      <c r="AH34" s="62">
        <v>0.9788</v>
      </c>
      <c r="AI34" s="63">
        <v>0.9894000000000001</v>
      </c>
      <c r="AK34" s="127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U34"/>
      <c r="CV34"/>
      <c r="CW34"/>
      <c r="CX34"/>
      <c r="CY34"/>
      <c r="CZ34"/>
      <c r="DA34"/>
      <c r="DB34"/>
      <c r="DC34"/>
      <c r="DD34"/>
      <c r="DE34"/>
      <c r="DF34"/>
    </row>
    <row r="35" spans="2:110" ht="15.75">
      <c r="B35" s="408">
        <v>62</v>
      </c>
      <c r="C35" s="413" t="s">
        <v>192</v>
      </c>
      <c r="D35" s="413">
        <v>1500</v>
      </c>
      <c r="E35" s="413">
        <v>2443</v>
      </c>
      <c r="F35" s="414">
        <v>0.7894</v>
      </c>
      <c r="G35" s="415">
        <v>0.8746019607843137</v>
      </c>
      <c r="I35" s="60">
        <v>58</v>
      </c>
      <c r="J35" s="231" t="s">
        <v>192</v>
      </c>
      <c r="K35" s="231">
        <v>1500</v>
      </c>
      <c r="L35" s="231">
        <v>2184</v>
      </c>
      <c r="M35" s="167">
        <v>0.7824</v>
      </c>
      <c r="N35" s="168">
        <v>0.8724624584717608</v>
      </c>
      <c r="P35" s="302">
        <v>61</v>
      </c>
      <c r="Q35" s="291" t="s">
        <v>192</v>
      </c>
      <c r="R35" s="291">
        <v>1500</v>
      </c>
      <c r="S35" s="291">
        <v>2537</v>
      </c>
      <c r="T35" s="292">
        <v>0.7779</v>
      </c>
      <c r="U35" s="303">
        <v>0.8715120767494358</v>
      </c>
      <c r="W35" s="270">
        <v>62</v>
      </c>
      <c r="X35" s="231" t="s">
        <v>192</v>
      </c>
      <c r="Y35" s="231">
        <v>1500</v>
      </c>
      <c r="Z35" s="231">
        <v>2357</v>
      </c>
      <c r="AA35" s="167">
        <v>0.7936</v>
      </c>
      <c r="AB35" s="168">
        <v>0.8816389134554643</v>
      </c>
      <c r="AD35" s="60">
        <v>48</v>
      </c>
      <c r="AE35" s="61" t="s">
        <v>168</v>
      </c>
      <c r="AF35" s="61">
        <v>1500</v>
      </c>
      <c r="AG35" s="61">
        <v>2070</v>
      </c>
      <c r="AH35" s="62">
        <v>0.8132</v>
      </c>
      <c r="AI35" s="63">
        <v>0.8959548387096774</v>
      </c>
      <c r="AK35" s="127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U35"/>
      <c r="CV35"/>
      <c r="CW35"/>
      <c r="CX35"/>
      <c r="CY35"/>
      <c r="CZ35"/>
      <c r="DA35"/>
      <c r="DB35"/>
      <c r="DC35"/>
      <c r="DD35"/>
      <c r="DE35"/>
      <c r="DF35"/>
    </row>
    <row r="36" spans="2:110" ht="15.75">
      <c r="B36" s="408">
        <v>48</v>
      </c>
      <c r="C36" s="413" t="s">
        <v>113</v>
      </c>
      <c r="D36" s="413">
        <v>700</v>
      </c>
      <c r="E36" s="413">
        <v>2214</v>
      </c>
      <c r="F36" s="414">
        <v>0.896</v>
      </c>
      <c r="G36" s="415">
        <v>0.9453878097789685</v>
      </c>
      <c r="I36" s="60">
        <v>36</v>
      </c>
      <c r="J36" s="231" t="s">
        <v>113</v>
      </c>
      <c r="K36" s="231">
        <v>700</v>
      </c>
      <c r="L36" s="231">
        <v>2431</v>
      </c>
      <c r="M36" s="167">
        <v>0.9451</v>
      </c>
      <c r="N36" s="168">
        <v>0.9701284753363228</v>
      </c>
      <c r="P36" s="302">
        <v>45</v>
      </c>
      <c r="Q36" s="291" t="s">
        <v>113</v>
      </c>
      <c r="R36" s="291">
        <v>700</v>
      </c>
      <c r="S36" s="291">
        <v>2572</v>
      </c>
      <c r="T36" s="292">
        <v>0.8933</v>
      </c>
      <c r="U36" s="303">
        <v>0.9421589820359282</v>
      </c>
      <c r="W36" s="270">
        <v>50</v>
      </c>
      <c r="X36" s="231" t="s">
        <v>113</v>
      </c>
      <c r="Y36" s="231">
        <v>700</v>
      </c>
      <c r="Z36" s="231">
        <v>2533</v>
      </c>
      <c r="AA36" s="167">
        <v>0.8841</v>
      </c>
      <c r="AB36" s="168">
        <v>0.9299694630872484</v>
      </c>
      <c r="AD36" s="60">
        <v>41</v>
      </c>
      <c r="AE36" s="61" t="s">
        <v>113</v>
      </c>
      <c r="AF36" s="61">
        <v>700</v>
      </c>
      <c r="AG36" s="61">
        <v>1795</v>
      </c>
      <c r="AH36" s="62">
        <v>0.8656</v>
      </c>
      <c r="AI36" s="63">
        <v>0.9216297872340425</v>
      </c>
      <c r="AK36" s="127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U36"/>
      <c r="CV36"/>
      <c r="CW36"/>
      <c r="CX36"/>
      <c r="CY36"/>
      <c r="CZ36"/>
      <c r="DA36"/>
      <c r="DB36"/>
      <c r="DC36"/>
      <c r="DD36"/>
      <c r="DE36"/>
      <c r="DF36"/>
    </row>
    <row r="37" spans="2:110" ht="15.75">
      <c r="B37" s="408">
        <v>44</v>
      </c>
      <c r="C37" s="413" t="s">
        <v>86</v>
      </c>
      <c r="D37" s="413">
        <v>1800</v>
      </c>
      <c r="E37" s="413">
        <v>1887</v>
      </c>
      <c r="F37" s="414">
        <v>0.9052</v>
      </c>
      <c r="G37" s="415">
        <v>0.9495962453066333</v>
      </c>
      <c r="I37" s="60">
        <v>67</v>
      </c>
      <c r="J37" s="231" t="s">
        <v>86</v>
      </c>
      <c r="K37" s="231">
        <v>1800</v>
      </c>
      <c r="L37" s="231">
        <v>606</v>
      </c>
      <c r="M37" s="167">
        <v>0.8939</v>
      </c>
      <c r="N37" s="168">
        <v>0.8136436744847193</v>
      </c>
      <c r="P37" s="304">
        <v>73</v>
      </c>
      <c r="Q37" s="294" t="s">
        <v>86</v>
      </c>
      <c r="R37" s="294">
        <v>1800</v>
      </c>
      <c r="S37" s="294">
        <v>756</v>
      </c>
      <c r="T37" s="295">
        <v>0.6912</v>
      </c>
      <c r="U37" s="305">
        <v>0.717193984962406</v>
      </c>
      <c r="W37" s="278">
        <v>76</v>
      </c>
      <c r="X37" s="172" t="s">
        <v>86</v>
      </c>
      <c r="Y37" s="172">
        <v>1800</v>
      </c>
      <c r="Z37" s="172">
        <v>603</v>
      </c>
      <c r="AA37" s="173">
        <v>0.8027</v>
      </c>
      <c r="AB37" s="174">
        <v>0.7570718045112781</v>
      </c>
      <c r="AD37" s="68">
        <v>66</v>
      </c>
      <c r="AE37" s="69" t="s">
        <v>86</v>
      </c>
      <c r="AF37" s="69">
        <v>1800</v>
      </c>
      <c r="AG37" s="69">
        <v>427</v>
      </c>
      <c r="AH37" s="70">
        <v>0.8653</v>
      </c>
      <c r="AI37" s="71">
        <v>0.7727773712737127</v>
      </c>
      <c r="AK37" s="12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U37"/>
      <c r="CV37"/>
      <c r="CW37"/>
      <c r="CX37"/>
      <c r="CY37"/>
      <c r="CZ37"/>
      <c r="DA37"/>
      <c r="DB37"/>
      <c r="DC37"/>
      <c r="DD37"/>
      <c r="DE37"/>
      <c r="DF37"/>
    </row>
    <row r="38" spans="2:110" ht="15.75">
      <c r="B38" s="408">
        <v>42</v>
      </c>
      <c r="C38" s="413" t="s">
        <v>27</v>
      </c>
      <c r="D38" s="413">
        <v>400</v>
      </c>
      <c r="E38" s="413">
        <v>492</v>
      </c>
      <c r="F38" s="414">
        <v>0.9078</v>
      </c>
      <c r="G38" s="415">
        <v>0.9521035928143713</v>
      </c>
      <c r="I38" s="60">
        <v>45</v>
      </c>
      <c r="J38" s="231" t="s">
        <v>27</v>
      </c>
      <c r="K38" s="231">
        <v>400</v>
      </c>
      <c r="L38" s="231">
        <v>482</v>
      </c>
      <c r="M38" s="167">
        <v>0.9181</v>
      </c>
      <c r="N38" s="168">
        <v>0.9400908921933085</v>
      </c>
      <c r="P38" s="302">
        <v>44</v>
      </c>
      <c r="Q38" s="291" t="s">
        <v>27</v>
      </c>
      <c r="R38" s="291">
        <v>400</v>
      </c>
      <c r="S38" s="291">
        <v>661</v>
      </c>
      <c r="T38" s="292">
        <v>0.9048</v>
      </c>
      <c r="U38" s="303">
        <v>0.9462215102974829</v>
      </c>
      <c r="W38" s="270">
        <v>47</v>
      </c>
      <c r="X38" s="231" t="s">
        <v>27</v>
      </c>
      <c r="Y38" s="231">
        <v>400</v>
      </c>
      <c r="Z38" s="231">
        <v>596</v>
      </c>
      <c r="AA38" s="167">
        <v>0.9012</v>
      </c>
      <c r="AB38" s="168">
        <v>0.9461489614243324</v>
      </c>
      <c r="AD38" s="60">
        <v>47</v>
      </c>
      <c r="AE38" s="61" t="s">
        <v>27</v>
      </c>
      <c r="AF38" s="61">
        <v>400</v>
      </c>
      <c r="AG38" s="61">
        <v>404</v>
      </c>
      <c r="AH38" s="62">
        <v>0.8333</v>
      </c>
      <c r="AI38" s="63">
        <v>0.8973517543859649</v>
      </c>
      <c r="AK38" s="127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U38"/>
      <c r="CV38"/>
      <c r="CW38"/>
      <c r="CX38"/>
      <c r="CY38"/>
      <c r="CZ38"/>
      <c r="DA38"/>
      <c r="DB38"/>
      <c r="DC38"/>
      <c r="DD38"/>
      <c r="DE38"/>
      <c r="DF38"/>
    </row>
    <row r="39" spans="2:110" ht="15.75">
      <c r="B39" s="408">
        <v>8</v>
      </c>
      <c r="C39" s="413" t="s">
        <v>33</v>
      </c>
      <c r="D39" s="413">
        <v>400</v>
      </c>
      <c r="E39" s="413">
        <v>764</v>
      </c>
      <c r="F39" s="414">
        <v>0.9985</v>
      </c>
      <c r="G39" s="415">
        <v>0.998671965317919</v>
      </c>
      <c r="I39" s="60">
        <v>11</v>
      </c>
      <c r="J39" s="231" t="s">
        <v>33</v>
      </c>
      <c r="K39" s="231">
        <v>400</v>
      </c>
      <c r="L39" s="231">
        <v>616</v>
      </c>
      <c r="M39" s="167">
        <v>0.9971</v>
      </c>
      <c r="N39" s="168">
        <v>0.9972254966887417</v>
      </c>
      <c r="P39" s="302">
        <v>11</v>
      </c>
      <c r="Q39" s="291" t="s">
        <v>33</v>
      </c>
      <c r="R39" s="291">
        <v>400</v>
      </c>
      <c r="S39" s="291">
        <v>674</v>
      </c>
      <c r="T39" s="292">
        <v>0.9962</v>
      </c>
      <c r="U39" s="303">
        <v>0.9981</v>
      </c>
      <c r="W39" s="270">
        <v>37</v>
      </c>
      <c r="X39" s="231" t="s">
        <v>33</v>
      </c>
      <c r="Y39" s="231">
        <v>400</v>
      </c>
      <c r="Z39" s="231">
        <v>729</v>
      </c>
      <c r="AA39" s="167">
        <v>0.9466</v>
      </c>
      <c r="AB39" s="168">
        <v>0.9714404958677686</v>
      </c>
      <c r="AD39" s="60">
        <v>26</v>
      </c>
      <c r="AE39" s="61" t="s">
        <v>33</v>
      </c>
      <c r="AF39" s="61">
        <v>400</v>
      </c>
      <c r="AG39" s="61">
        <v>485</v>
      </c>
      <c r="AH39" s="62">
        <v>0.9352</v>
      </c>
      <c r="AI39" s="63">
        <v>0.9656582524271844</v>
      </c>
      <c r="AK39" s="127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U39"/>
      <c r="CV39"/>
      <c r="CW39"/>
      <c r="CX39"/>
      <c r="CY39"/>
      <c r="CZ39"/>
      <c r="DA39"/>
      <c r="DB39"/>
      <c r="DC39"/>
      <c r="DD39"/>
      <c r="DE39"/>
      <c r="DF39"/>
    </row>
    <row r="40" spans="2:110" ht="15.75">
      <c r="B40" s="408">
        <v>1</v>
      </c>
      <c r="C40" s="413" t="s">
        <v>16</v>
      </c>
      <c r="D40" s="413">
        <v>400</v>
      </c>
      <c r="E40" s="413">
        <v>678</v>
      </c>
      <c r="F40" s="414">
        <v>1</v>
      </c>
      <c r="G40" s="415">
        <v>1</v>
      </c>
      <c r="I40" s="60">
        <v>1</v>
      </c>
      <c r="J40" s="231" t="s">
        <v>16</v>
      </c>
      <c r="K40" s="231">
        <v>400</v>
      </c>
      <c r="L40" s="231">
        <v>703</v>
      </c>
      <c r="M40" s="167">
        <v>1</v>
      </c>
      <c r="N40" s="168">
        <v>1</v>
      </c>
      <c r="P40" s="302">
        <v>1</v>
      </c>
      <c r="Q40" s="291" t="s">
        <v>16</v>
      </c>
      <c r="R40" s="291">
        <v>400</v>
      </c>
      <c r="S40" s="291">
        <v>696</v>
      </c>
      <c r="T40" s="292">
        <v>1</v>
      </c>
      <c r="U40" s="303">
        <v>1</v>
      </c>
      <c r="W40" s="270">
        <v>1</v>
      </c>
      <c r="X40" s="231" t="s">
        <v>16</v>
      </c>
      <c r="Y40" s="231">
        <v>400</v>
      </c>
      <c r="Z40" s="231">
        <v>803</v>
      </c>
      <c r="AA40" s="167">
        <v>1</v>
      </c>
      <c r="AB40" s="168">
        <v>1</v>
      </c>
      <c r="AD40" s="60">
        <v>1</v>
      </c>
      <c r="AE40" s="61" t="s">
        <v>16</v>
      </c>
      <c r="AF40" s="61">
        <v>400</v>
      </c>
      <c r="AG40" s="61">
        <v>1369</v>
      </c>
      <c r="AH40" s="62">
        <v>1</v>
      </c>
      <c r="AI40" s="63">
        <v>1</v>
      </c>
      <c r="AK40" s="127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U40"/>
      <c r="CV40"/>
      <c r="CW40"/>
      <c r="CX40"/>
      <c r="CY40"/>
      <c r="CZ40"/>
      <c r="DA40"/>
      <c r="DB40"/>
      <c r="DC40"/>
      <c r="DD40"/>
      <c r="DE40"/>
      <c r="DF40"/>
    </row>
    <row r="41" spans="2:110" ht="15.75">
      <c r="B41" s="408">
        <v>5</v>
      </c>
      <c r="C41" s="413" t="s">
        <v>162</v>
      </c>
      <c r="D41" s="413">
        <v>400</v>
      </c>
      <c r="E41" s="413">
        <v>593</v>
      </c>
      <c r="F41" s="414">
        <v>1</v>
      </c>
      <c r="G41" s="415">
        <v>0.9993212669683258</v>
      </c>
      <c r="I41" s="60">
        <v>1</v>
      </c>
      <c r="J41" s="231" t="s">
        <v>198</v>
      </c>
      <c r="K41" s="231">
        <v>400</v>
      </c>
      <c r="L41" s="231">
        <v>545</v>
      </c>
      <c r="M41" s="167">
        <v>1</v>
      </c>
      <c r="N41" s="168">
        <v>1</v>
      </c>
      <c r="P41" s="302">
        <v>4</v>
      </c>
      <c r="Q41" s="293" t="s">
        <v>162</v>
      </c>
      <c r="R41" s="291">
        <v>400</v>
      </c>
      <c r="S41" s="291">
        <v>666</v>
      </c>
      <c r="T41" s="292">
        <v>0.9984</v>
      </c>
      <c r="U41" s="303">
        <v>0.9992</v>
      </c>
      <c r="W41" s="270">
        <v>8</v>
      </c>
      <c r="X41" s="231" t="s">
        <v>198</v>
      </c>
      <c r="Y41" s="231">
        <v>400</v>
      </c>
      <c r="Z41" s="231">
        <v>557</v>
      </c>
      <c r="AA41" s="167">
        <v>0.9988</v>
      </c>
      <c r="AB41" s="168">
        <v>0.9985735537190082</v>
      </c>
      <c r="AD41" s="60">
        <v>1</v>
      </c>
      <c r="AE41" s="61" t="s">
        <v>162</v>
      </c>
      <c r="AF41" s="61">
        <v>400</v>
      </c>
      <c r="AG41" s="61">
        <v>835</v>
      </c>
      <c r="AH41" s="62">
        <v>1</v>
      </c>
      <c r="AI41" s="63">
        <v>1</v>
      </c>
      <c r="AK41" s="127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U41"/>
      <c r="CV41"/>
      <c r="CW41"/>
      <c r="CX41"/>
      <c r="CY41"/>
      <c r="CZ41"/>
      <c r="DA41"/>
      <c r="DB41"/>
      <c r="DC41"/>
      <c r="DD41"/>
      <c r="DE41"/>
      <c r="DF41"/>
    </row>
    <row r="42" spans="2:110" ht="15.75">
      <c r="B42" s="408">
        <v>40</v>
      </c>
      <c r="C42" s="413" t="s">
        <v>10</v>
      </c>
      <c r="D42" s="413">
        <v>400</v>
      </c>
      <c r="E42" s="413">
        <v>975</v>
      </c>
      <c r="F42" s="414">
        <v>0.9166</v>
      </c>
      <c r="G42" s="415">
        <v>0.9545447844228094</v>
      </c>
      <c r="I42" s="60">
        <v>46</v>
      </c>
      <c r="J42" s="231" t="s">
        <v>10</v>
      </c>
      <c r="K42" s="231">
        <v>400</v>
      </c>
      <c r="L42" s="231">
        <v>786</v>
      </c>
      <c r="M42" s="167">
        <v>0.9004</v>
      </c>
      <c r="N42" s="168">
        <v>0.9396117647058824</v>
      </c>
      <c r="P42" s="302">
        <v>54</v>
      </c>
      <c r="Q42" s="291" t="s">
        <v>10</v>
      </c>
      <c r="R42" s="291">
        <v>400</v>
      </c>
      <c r="S42" s="291">
        <v>974</v>
      </c>
      <c r="T42" s="292">
        <v>0.8333</v>
      </c>
      <c r="U42" s="303">
        <v>0.907987386018237</v>
      </c>
      <c r="W42" s="278">
        <v>74</v>
      </c>
      <c r="X42" s="172" t="s">
        <v>10</v>
      </c>
      <c r="Y42" s="172">
        <v>400</v>
      </c>
      <c r="Z42" s="172">
        <v>997</v>
      </c>
      <c r="AA42" s="173">
        <v>0.6578</v>
      </c>
      <c r="AB42" s="174">
        <v>0.7943237288135594</v>
      </c>
      <c r="AD42" s="60">
        <v>59</v>
      </c>
      <c r="AE42" s="61" t="s">
        <v>10</v>
      </c>
      <c r="AF42" s="61">
        <v>400</v>
      </c>
      <c r="AG42" s="61">
        <v>617</v>
      </c>
      <c r="AH42" s="62">
        <v>0.758</v>
      </c>
      <c r="AI42" s="63">
        <v>0.843</v>
      </c>
      <c r="AK42" s="127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U42"/>
      <c r="CV42"/>
      <c r="CW42"/>
      <c r="CX42"/>
      <c r="CY42"/>
      <c r="CZ42"/>
      <c r="DA42"/>
      <c r="DB42"/>
      <c r="DC42"/>
      <c r="DD42"/>
      <c r="DE42"/>
      <c r="DF42"/>
    </row>
    <row r="43" spans="2:110" ht="15.75">
      <c r="B43" s="408">
        <v>19</v>
      </c>
      <c r="C43" s="413" t="s">
        <v>28</v>
      </c>
      <c r="D43" s="413">
        <v>400</v>
      </c>
      <c r="E43" s="413">
        <v>865</v>
      </c>
      <c r="F43" s="414">
        <v>0.9867</v>
      </c>
      <c r="G43" s="415">
        <v>0.99335</v>
      </c>
      <c r="I43" s="60">
        <v>31</v>
      </c>
      <c r="J43" s="231" t="s">
        <v>28</v>
      </c>
      <c r="K43" s="231">
        <v>400</v>
      </c>
      <c r="L43" s="231">
        <v>888</v>
      </c>
      <c r="M43" s="167">
        <v>0.9567</v>
      </c>
      <c r="N43" s="168">
        <v>0.97835</v>
      </c>
      <c r="P43" s="302">
        <v>50</v>
      </c>
      <c r="Q43" s="291" t="s">
        <v>28</v>
      </c>
      <c r="R43" s="291">
        <v>400</v>
      </c>
      <c r="S43" s="291">
        <v>1076</v>
      </c>
      <c r="T43" s="292">
        <v>0.8482</v>
      </c>
      <c r="U43" s="303">
        <v>0.9196773955773956</v>
      </c>
      <c r="W43" s="270">
        <v>71</v>
      </c>
      <c r="X43" s="231" t="s">
        <v>28</v>
      </c>
      <c r="Y43" s="231">
        <v>400</v>
      </c>
      <c r="Z43" s="231">
        <v>879</v>
      </c>
      <c r="AA43" s="167">
        <v>0.7009</v>
      </c>
      <c r="AB43" s="168">
        <v>0.8167543478260869</v>
      </c>
      <c r="AD43" s="60">
        <v>58</v>
      </c>
      <c r="AE43" s="61" t="s">
        <v>28</v>
      </c>
      <c r="AF43" s="61">
        <v>400</v>
      </c>
      <c r="AG43" s="61">
        <v>532</v>
      </c>
      <c r="AH43" s="62">
        <v>0.7326</v>
      </c>
      <c r="AI43" s="63">
        <v>0.8446393501805054</v>
      </c>
      <c r="AK43" s="127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U43"/>
      <c r="CV43"/>
      <c r="CW43"/>
      <c r="CX43"/>
      <c r="CY43"/>
      <c r="CZ43"/>
      <c r="DA43"/>
      <c r="DB43"/>
      <c r="DC43"/>
      <c r="DD43"/>
      <c r="DE43"/>
      <c r="DF43"/>
    </row>
    <row r="44" spans="2:110" ht="15.75">
      <c r="B44" s="408">
        <v>25</v>
      </c>
      <c r="C44" s="413" t="s">
        <v>106</v>
      </c>
      <c r="D44" s="413">
        <v>400</v>
      </c>
      <c r="E44" s="413">
        <v>721</v>
      </c>
      <c r="F44" s="414">
        <v>0.9757</v>
      </c>
      <c r="G44" s="415">
        <v>0.9865868421052632</v>
      </c>
      <c r="I44" s="60">
        <v>20</v>
      </c>
      <c r="J44" s="231" t="s">
        <v>106</v>
      </c>
      <c r="K44" s="231">
        <v>400</v>
      </c>
      <c r="L44" s="231">
        <v>495</v>
      </c>
      <c r="M44" s="167">
        <v>0.9878</v>
      </c>
      <c r="N44" s="168">
        <v>0.9939</v>
      </c>
      <c r="P44" s="302">
        <v>33</v>
      </c>
      <c r="Q44" s="291" t="s">
        <v>106</v>
      </c>
      <c r="R44" s="291">
        <v>400</v>
      </c>
      <c r="S44" s="291">
        <v>587</v>
      </c>
      <c r="T44" s="292">
        <v>0.9488</v>
      </c>
      <c r="U44" s="303">
        <v>0.9743999999999999</v>
      </c>
      <c r="W44" s="270">
        <v>43</v>
      </c>
      <c r="X44" s="231" t="s">
        <v>106</v>
      </c>
      <c r="Y44" s="231">
        <v>400</v>
      </c>
      <c r="Z44" s="231">
        <v>598</v>
      </c>
      <c r="AA44" s="167">
        <v>0.9203</v>
      </c>
      <c r="AB44" s="168">
        <v>0.9515169064748201</v>
      </c>
      <c r="AD44" s="60">
        <v>32</v>
      </c>
      <c r="AE44" s="61" t="s">
        <v>106</v>
      </c>
      <c r="AF44" s="61">
        <v>400</v>
      </c>
      <c r="AG44" s="61">
        <v>475</v>
      </c>
      <c r="AH44" s="62">
        <v>0.9239</v>
      </c>
      <c r="AI44" s="63">
        <v>0.9573768292682927</v>
      </c>
      <c r="AK44" s="127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U44"/>
      <c r="CV44"/>
      <c r="CW44"/>
      <c r="CX44"/>
      <c r="CY44"/>
      <c r="CZ44"/>
      <c r="DA44"/>
      <c r="DB44"/>
      <c r="DC44"/>
      <c r="DD44"/>
      <c r="DE44"/>
      <c r="DF44"/>
    </row>
    <row r="45" spans="2:110" ht="15.75">
      <c r="B45" s="408">
        <v>28</v>
      </c>
      <c r="C45" s="413" t="s">
        <v>42</v>
      </c>
      <c r="D45" s="413">
        <v>400</v>
      </c>
      <c r="E45" s="413">
        <v>407</v>
      </c>
      <c r="F45" s="414">
        <v>0.9665</v>
      </c>
      <c r="G45" s="415">
        <v>0.98325</v>
      </c>
      <c r="I45" s="60">
        <v>35</v>
      </c>
      <c r="J45" s="231" t="s">
        <v>42</v>
      </c>
      <c r="K45" s="231">
        <v>400</v>
      </c>
      <c r="L45" s="231">
        <v>400</v>
      </c>
      <c r="M45" s="167">
        <v>0.9435</v>
      </c>
      <c r="N45" s="168">
        <v>0.9704788135593221</v>
      </c>
      <c r="P45" s="302">
        <v>23</v>
      </c>
      <c r="Q45" s="291" t="s">
        <v>42</v>
      </c>
      <c r="R45" s="291">
        <v>400</v>
      </c>
      <c r="S45" s="291">
        <v>400</v>
      </c>
      <c r="T45" s="292">
        <v>0.98</v>
      </c>
      <c r="U45" s="303">
        <v>0.99</v>
      </c>
      <c r="W45" s="270">
        <v>31</v>
      </c>
      <c r="X45" s="231" t="s">
        <v>42</v>
      </c>
      <c r="Y45" s="231">
        <v>400</v>
      </c>
      <c r="Z45" s="231">
        <v>425</v>
      </c>
      <c r="AA45" s="167">
        <v>0.9698</v>
      </c>
      <c r="AB45" s="168">
        <v>0.9804555555555555</v>
      </c>
      <c r="AD45" s="60">
        <v>24</v>
      </c>
      <c r="AE45" s="61" t="s">
        <v>42</v>
      </c>
      <c r="AF45" s="61">
        <v>400</v>
      </c>
      <c r="AG45" s="61">
        <v>426</v>
      </c>
      <c r="AH45" s="62">
        <v>0.9344</v>
      </c>
      <c r="AI45" s="63">
        <v>0.9672000000000001</v>
      </c>
      <c r="AK45" s="127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U45"/>
      <c r="CV45"/>
      <c r="CW45"/>
      <c r="CX45"/>
      <c r="CY45"/>
      <c r="CZ45"/>
      <c r="DA45"/>
      <c r="DB45"/>
      <c r="DC45"/>
      <c r="DD45"/>
      <c r="DE45"/>
      <c r="DF45"/>
    </row>
    <row r="46" spans="2:110" ht="15.75">
      <c r="B46" s="408">
        <v>24</v>
      </c>
      <c r="C46" s="413" t="s">
        <v>101</v>
      </c>
      <c r="D46" s="413">
        <v>400</v>
      </c>
      <c r="E46" s="413">
        <v>687</v>
      </c>
      <c r="F46" s="414">
        <v>0.9786</v>
      </c>
      <c r="G46" s="415">
        <v>0.9887350282485876</v>
      </c>
      <c r="I46" s="60">
        <v>14</v>
      </c>
      <c r="J46" s="231" t="s">
        <v>101</v>
      </c>
      <c r="K46" s="231">
        <v>400</v>
      </c>
      <c r="L46" s="231">
        <v>716</v>
      </c>
      <c r="M46" s="167">
        <v>0.9946</v>
      </c>
      <c r="N46" s="168">
        <v>0.9967594594594595</v>
      </c>
      <c r="P46" s="302">
        <v>13</v>
      </c>
      <c r="Q46" s="291" t="s">
        <v>101</v>
      </c>
      <c r="R46" s="291">
        <v>400</v>
      </c>
      <c r="S46" s="291">
        <v>726</v>
      </c>
      <c r="T46" s="292">
        <v>0.9964</v>
      </c>
      <c r="U46" s="303">
        <v>0.9967123966942149</v>
      </c>
      <c r="W46" s="270">
        <v>18</v>
      </c>
      <c r="X46" s="231" t="s">
        <v>101</v>
      </c>
      <c r="Y46" s="231">
        <v>400</v>
      </c>
      <c r="Z46" s="231">
        <v>809</v>
      </c>
      <c r="AA46" s="167">
        <v>0.9953</v>
      </c>
      <c r="AB46" s="168">
        <v>0.9976499999999999</v>
      </c>
      <c r="AD46" s="60">
        <v>1</v>
      </c>
      <c r="AE46" s="61" t="s">
        <v>101</v>
      </c>
      <c r="AF46" s="61">
        <v>400</v>
      </c>
      <c r="AG46" s="61">
        <v>646</v>
      </c>
      <c r="AH46" s="62">
        <v>1</v>
      </c>
      <c r="AI46" s="63">
        <v>1</v>
      </c>
      <c r="AK46" s="127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U46"/>
      <c r="CV46"/>
      <c r="CW46"/>
      <c r="CX46"/>
      <c r="CY46"/>
      <c r="CZ46"/>
      <c r="DA46"/>
      <c r="DB46"/>
      <c r="DC46"/>
      <c r="DD46"/>
      <c r="DE46"/>
      <c r="DF46"/>
    </row>
    <row r="47" spans="2:110" ht="15.75">
      <c r="B47" s="408">
        <v>59</v>
      </c>
      <c r="C47" s="413" t="s">
        <v>108</v>
      </c>
      <c r="D47" s="413">
        <v>400</v>
      </c>
      <c r="E47" s="413">
        <v>473</v>
      </c>
      <c r="F47" s="414">
        <v>0.8558</v>
      </c>
      <c r="G47" s="415">
        <v>0.8973545454545455</v>
      </c>
      <c r="I47" s="60">
        <v>64</v>
      </c>
      <c r="J47" s="231" t="s">
        <v>108</v>
      </c>
      <c r="K47" s="231">
        <v>400</v>
      </c>
      <c r="L47" s="231">
        <v>235</v>
      </c>
      <c r="M47" s="167">
        <v>0.8806</v>
      </c>
      <c r="N47" s="168">
        <v>0.8501076923076922</v>
      </c>
      <c r="P47" s="302">
        <v>42</v>
      </c>
      <c r="Q47" s="291" t="s">
        <v>108</v>
      </c>
      <c r="R47" s="291">
        <v>400</v>
      </c>
      <c r="S47" s="291">
        <v>384</v>
      </c>
      <c r="T47" s="292">
        <v>0.929</v>
      </c>
      <c r="U47" s="303">
        <v>0.9513497854077253</v>
      </c>
      <c r="W47" s="270">
        <v>49</v>
      </c>
      <c r="X47" s="231" t="s">
        <v>108</v>
      </c>
      <c r="Y47" s="231">
        <v>400</v>
      </c>
      <c r="Z47" s="231">
        <v>348</v>
      </c>
      <c r="AA47" s="167">
        <v>0.9213</v>
      </c>
      <c r="AB47" s="168">
        <v>0.9307538961038961</v>
      </c>
      <c r="AD47" s="60">
        <v>62</v>
      </c>
      <c r="AE47" s="61" t="s">
        <v>108</v>
      </c>
      <c r="AF47" s="61">
        <v>400</v>
      </c>
      <c r="AG47" s="61">
        <v>303</v>
      </c>
      <c r="AH47" s="62">
        <v>0.7699</v>
      </c>
      <c r="AI47" s="63">
        <v>0.8186722222222222</v>
      </c>
      <c r="AK47" s="12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U47"/>
      <c r="CV47"/>
      <c r="CW47"/>
      <c r="CX47"/>
      <c r="CY47"/>
      <c r="CZ47"/>
      <c r="DA47"/>
      <c r="DB47"/>
      <c r="DC47"/>
      <c r="DD47"/>
      <c r="DE47"/>
      <c r="DF47"/>
    </row>
    <row r="48" spans="2:110" ht="15.75">
      <c r="B48" s="408">
        <v>31</v>
      </c>
      <c r="C48" s="413" t="s">
        <v>53</v>
      </c>
      <c r="D48" s="413">
        <v>700</v>
      </c>
      <c r="E48" s="413">
        <v>1104</v>
      </c>
      <c r="F48" s="414">
        <v>0.9576</v>
      </c>
      <c r="G48" s="415">
        <v>0.9774842105263157</v>
      </c>
      <c r="I48" s="60">
        <v>18</v>
      </c>
      <c r="J48" s="231" t="s">
        <v>53</v>
      </c>
      <c r="K48" s="231">
        <v>700</v>
      </c>
      <c r="L48" s="231">
        <v>979</v>
      </c>
      <c r="M48" s="167">
        <v>0.991</v>
      </c>
      <c r="N48" s="168">
        <v>0.9955</v>
      </c>
      <c r="P48" s="302">
        <v>30</v>
      </c>
      <c r="Q48" s="291" t="s">
        <v>53</v>
      </c>
      <c r="R48" s="291">
        <v>700</v>
      </c>
      <c r="S48" s="291">
        <v>970</v>
      </c>
      <c r="T48" s="292">
        <v>0.9647</v>
      </c>
      <c r="U48" s="303">
        <v>0.9797276223776223</v>
      </c>
      <c r="W48" s="270">
        <v>39</v>
      </c>
      <c r="X48" s="231" t="s">
        <v>53</v>
      </c>
      <c r="Y48" s="231">
        <v>700</v>
      </c>
      <c r="Z48" s="231">
        <v>1289</v>
      </c>
      <c r="AA48" s="167">
        <v>0.9277</v>
      </c>
      <c r="AB48" s="168">
        <v>0.96385</v>
      </c>
      <c r="AD48" s="60">
        <v>33</v>
      </c>
      <c r="AE48" s="61" t="s">
        <v>53</v>
      </c>
      <c r="AF48" s="61">
        <v>700</v>
      </c>
      <c r="AG48" s="61">
        <v>860</v>
      </c>
      <c r="AH48" s="62">
        <v>0.9064</v>
      </c>
      <c r="AI48" s="63">
        <v>0.952686301369863</v>
      </c>
      <c r="AK48" s="127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U48"/>
      <c r="CV48"/>
      <c r="CW48"/>
      <c r="CX48"/>
      <c r="CY48"/>
      <c r="CZ48"/>
      <c r="DA48"/>
      <c r="DB48"/>
      <c r="DC48"/>
      <c r="DD48"/>
      <c r="DE48"/>
      <c r="DF48"/>
    </row>
    <row r="49" spans="2:110" ht="15.75">
      <c r="B49" s="408">
        <v>35</v>
      </c>
      <c r="C49" s="413" t="s">
        <v>45</v>
      </c>
      <c r="D49" s="413">
        <v>400</v>
      </c>
      <c r="E49" s="413">
        <v>745</v>
      </c>
      <c r="F49" s="414">
        <v>0.9437</v>
      </c>
      <c r="G49" s="415">
        <v>0.9669076606260296</v>
      </c>
      <c r="I49" s="60">
        <v>39</v>
      </c>
      <c r="J49" s="231" t="s">
        <v>45</v>
      </c>
      <c r="K49" s="231">
        <v>400</v>
      </c>
      <c r="L49" s="231">
        <v>640</v>
      </c>
      <c r="M49" s="167">
        <v>0.9363</v>
      </c>
      <c r="N49" s="168">
        <v>0.9643120469083155</v>
      </c>
      <c r="P49" s="302">
        <v>41</v>
      </c>
      <c r="Q49" s="291" t="s">
        <v>45</v>
      </c>
      <c r="R49" s="291">
        <v>400</v>
      </c>
      <c r="S49" s="291">
        <v>880</v>
      </c>
      <c r="T49" s="292">
        <v>0.9123</v>
      </c>
      <c r="U49" s="303">
        <v>0.9525838781575038</v>
      </c>
      <c r="W49" s="270">
        <v>45</v>
      </c>
      <c r="X49" s="231" t="s">
        <v>45</v>
      </c>
      <c r="Y49" s="231">
        <v>400</v>
      </c>
      <c r="Z49" s="231">
        <v>720</v>
      </c>
      <c r="AA49" s="167">
        <v>0.9177</v>
      </c>
      <c r="AB49" s="168">
        <v>0.9483236842105263</v>
      </c>
      <c r="AD49" s="60">
        <v>42</v>
      </c>
      <c r="AE49" s="61" t="s">
        <v>45</v>
      </c>
      <c r="AF49" s="61">
        <v>400</v>
      </c>
      <c r="AG49" s="61">
        <v>642</v>
      </c>
      <c r="AH49" s="62">
        <v>0.8379</v>
      </c>
      <c r="AI49" s="63">
        <v>0.9174611662531017</v>
      </c>
      <c r="AK49" s="127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U49"/>
      <c r="CV49"/>
      <c r="CW49"/>
      <c r="CX49"/>
      <c r="CY49"/>
      <c r="CZ49"/>
      <c r="DA49"/>
      <c r="DB49"/>
      <c r="DC49"/>
      <c r="DD49"/>
      <c r="DE49"/>
      <c r="DF49"/>
    </row>
    <row r="50" spans="2:110" ht="15.75">
      <c r="B50" s="408">
        <v>55</v>
      </c>
      <c r="C50" s="413" t="s">
        <v>34</v>
      </c>
      <c r="D50" s="413">
        <v>700</v>
      </c>
      <c r="E50" s="413">
        <v>2834</v>
      </c>
      <c r="F50" s="414">
        <v>0.8595</v>
      </c>
      <c r="G50" s="415">
        <v>0.9258416442048518</v>
      </c>
      <c r="I50" s="60">
        <v>49</v>
      </c>
      <c r="J50" s="231" t="s">
        <v>34</v>
      </c>
      <c r="K50" s="231">
        <v>700</v>
      </c>
      <c r="L50" s="231">
        <v>3452</v>
      </c>
      <c r="M50" s="167">
        <v>0.8992</v>
      </c>
      <c r="N50" s="168">
        <v>0.9336457256461232</v>
      </c>
      <c r="P50" s="302">
        <v>49</v>
      </c>
      <c r="Q50" s="291" t="s">
        <v>34</v>
      </c>
      <c r="R50" s="291">
        <v>700</v>
      </c>
      <c r="S50" s="291">
        <v>3324</v>
      </c>
      <c r="T50" s="292">
        <v>0.8758</v>
      </c>
      <c r="U50" s="303">
        <v>0.9266359198998748</v>
      </c>
      <c r="W50" s="270">
        <v>44</v>
      </c>
      <c r="X50" s="231" t="s">
        <v>34</v>
      </c>
      <c r="Y50" s="231">
        <v>700</v>
      </c>
      <c r="Z50" s="231">
        <v>2936</v>
      </c>
      <c r="AA50" s="167">
        <v>0.9136</v>
      </c>
      <c r="AB50" s="168">
        <v>0.9502653465346534</v>
      </c>
      <c r="AD50" s="60">
        <v>53</v>
      </c>
      <c r="AE50" s="61" t="s">
        <v>34</v>
      </c>
      <c r="AF50" s="61">
        <v>700</v>
      </c>
      <c r="AG50" s="61">
        <v>3187</v>
      </c>
      <c r="AH50" s="62">
        <v>0.7879</v>
      </c>
      <c r="AI50" s="63">
        <v>0.8855573245167854</v>
      </c>
      <c r="AK50" s="127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U50"/>
      <c r="CV50"/>
      <c r="CW50"/>
      <c r="CX50"/>
      <c r="CY50"/>
      <c r="CZ50"/>
      <c r="DA50"/>
      <c r="DB50"/>
      <c r="DC50"/>
      <c r="DD50"/>
      <c r="DE50"/>
      <c r="DF50"/>
    </row>
    <row r="51" spans="2:110" ht="15.75">
      <c r="B51" s="408">
        <v>46</v>
      </c>
      <c r="C51" s="413" t="s">
        <v>80</v>
      </c>
      <c r="D51" s="413">
        <v>700</v>
      </c>
      <c r="E51" s="413">
        <v>2351</v>
      </c>
      <c r="F51" s="414">
        <v>0.9172</v>
      </c>
      <c r="G51" s="415">
        <v>0.9483420515896821</v>
      </c>
      <c r="I51" s="60">
        <v>34</v>
      </c>
      <c r="J51" s="231" t="s">
        <v>80</v>
      </c>
      <c r="K51" s="231">
        <v>700</v>
      </c>
      <c r="L51" s="231">
        <v>2588</v>
      </c>
      <c r="M51" s="167">
        <v>0.9518</v>
      </c>
      <c r="N51" s="168">
        <v>0.9726201166180758</v>
      </c>
      <c r="P51" s="302">
        <v>26</v>
      </c>
      <c r="Q51" s="291" t="s">
        <v>80</v>
      </c>
      <c r="R51" s="291">
        <v>700</v>
      </c>
      <c r="S51" s="291">
        <v>2802</v>
      </c>
      <c r="T51" s="292">
        <v>0.9787</v>
      </c>
      <c r="U51" s="303">
        <v>0.9879611111111111</v>
      </c>
      <c r="W51" s="270">
        <v>46</v>
      </c>
      <c r="X51" s="231" t="s">
        <v>80</v>
      </c>
      <c r="Y51" s="231">
        <v>700</v>
      </c>
      <c r="Z51" s="231">
        <v>2531</v>
      </c>
      <c r="AA51" s="167">
        <v>0.8978</v>
      </c>
      <c r="AB51" s="168">
        <v>0.9479104452996152</v>
      </c>
      <c r="AD51" s="60">
        <v>45</v>
      </c>
      <c r="AE51" s="61" t="s">
        <v>80</v>
      </c>
      <c r="AF51" s="61">
        <v>700</v>
      </c>
      <c r="AG51" s="61">
        <v>2381</v>
      </c>
      <c r="AH51" s="62">
        <v>0.8052</v>
      </c>
      <c r="AI51" s="63">
        <v>0.9019487698986975</v>
      </c>
      <c r="AK51" s="127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U51"/>
      <c r="CV51"/>
      <c r="CW51"/>
      <c r="CX51"/>
      <c r="CY51"/>
      <c r="CZ51"/>
      <c r="DA51"/>
      <c r="DB51"/>
      <c r="DC51"/>
      <c r="DD51"/>
      <c r="DE51"/>
      <c r="DF51"/>
    </row>
    <row r="52" spans="2:110" ht="15.75">
      <c r="B52" s="408">
        <v>1</v>
      </c>
      <c r="C52" s="413" t="s">
        <v>50</v>
      </c>
      <c r="D52" s="413">
        <v>400</v>
      </c>
      <c r="E52" s="413">
        <v>615</v>
      </c>
      <c r="F52" s="414">
        <v>1</v>
      </c>
      <c r="G52" s="415">
        <v>1</v>
      </c>
      <c r="I52" s="60">
        <v>1</v>
      </c>
      <c r="J52" s="231" t="s">
        <v>50</v>
      </c>
      <c r="K52" s="231">
        <v>400</v>
      </c>
      <c r="L52" s="231">
        <v>561</v>
      </c>
      <c r="M52" s="167">
        <v>1</v>
      </c>
      <c r="N52" s="168">
        <v>1</v>
      </c>
      <c r="P52" s="302">
        <v>1</v>
      </c>
      <c r="Q52" s="291" t="s">
        <v>50</v>
      </c>
      <c r="R52" s="291">
        <v>400</v>
      </c>
      <c r="S52" s="291">
        <v>513</v>
      </c>
      <c r="T52" s="292">
        <v>1</v>
      </c>
      <c r="U52" s="303">
        <v>1</v>
      </c>
      <c r="W52" s="270">
        <v>7</v>
      </c>
      <c r="X52" s="231" t="s">
        <v>50</v>
      </c>
      <c r="Y52" s="231">
        <v>400</v>
      </c>
      <c r="Z52" s="231">
        <v>704</v>
      </c>
      <c r="AA52" s="167">
        <v>0.9986</v>
      </c>
      <c r="AB52" s="168">
        <v>0.9985771084337349</v>
      </c>
      <c r="AD52" s="60">
        <v>6</v>
      </c>
      <c r="AE52" s="61" t="s">
        <v>50</v>
      </c>
      <c r="AF52" s="61">
        <v>400</v>
      </c>
      <c r="AG52" s="61">
        <v>649</v>
      </c>
      <c r="AH52" s="62">
        <v>0.9977</v>
      </c>
      <c r="AI52" s="63">
        <v>0.9981128992628994</v>
      </c>
      <c r="AK52" s="127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U52"/>
      <c r="CV52"/>
      <c r="CW52"/>
      <c r="CX52"/>
      <c r="CY52"/>
      <c r="CZ52"/>
      <c r="DA52"/>
      <c r="DB52"/>
      <c r="DC52"/>
      <c r="DD52"/>
      <c r="DE52"/>
      <c r="DF52"/>
    </row>
    <row r="53" spans="2:110" ht="15.75">
      <c r="B53" s="408">
        <v>1</v>
      </c>
      <c r="C53" s="413" t="s">
        <v>97</v>
      </c>
      <c r="D53" s="413">
        <v>400</v>
      </c>
      <c r="E53" s="413">
        <v>1066</v>
      </c>
      <c r="F53" s="414">
        <v>1</v>
      </c>
      <c r="G53" s="415">
        <v>1</v>
      </c>
      <c r="I53" s="60">
        <v>1</v>
      </c>
      <c r="J53" s="231" t="s">
        <v>97</v>
      </c>
      <c r="K53" s="231">
        <v>400</v>
      </c>
      <c r="L53" s="231">
        <v>951</v>
      </c>
      <c r="M53" s="167">
        <v>1</v>
      </c>
      <c r="N53" s="168">
        <v>1</v>
      </c>
      <c r="P53" s="302">
        <v>1</v>
      </c>
      <c r="Q53" s="291" t="s">
        <v>97</v>
      </c>
      <c r="R53" s="291">
        <v>400</v>
      </c>
      <c r="S53" s="291">
        <v>1019</v>
      </c>
      <c r="T53" s="292">
        <v>1</v>
      </c>
      <c r="U53" s="303">
        <v>1</v>
      </c>
      <c r="W53" s="270">
        <v>1</v>
      </c>
      <c r="X53" s="231" t="s">
        <v>97</v>
      </c>
      <c r="Y53" s="231">
        <v>400</v>
      </c>
      <c r="Z53" s="231">
        <v>1133</v>
      </c>
      <c r="AA53" s="167">
        <v>1</v>
      </c>
      <c r="AB53" s="168">
        <v>1</v>
      </c>
      <c r="AD53" s="60">
        <v>1</v>
      </c>
      <c r="AE53" s="61" t="s">
        <v>97</v>
      </c>
      <c r="AF53" s="61">
        <v>400</v>
      </c>
      <c r="AG53" s="61">
        <v>3623</v>
      </c>
      <c r="AH53" s="62">
        <v>1</v>
      </c>
      <c r="AI53" s="63">
        <v>1</v>
      </c>
      <c r="AK53" s="127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U53"/>
      <c r="CV53"/>
      <c r="CW53"/>
      <c r="CX53"/>
      <c r="CY53"/>
      <c r="CZ53"/>
      <c r="DA53"/>
      <c r="DB53"/>
      <c r="DC53"/>
      <c r="DD53"/>
      <c r="DE53"/>
      <c r="DF53"/>
    </row>
    <row r="54" spans="2:110" ht="15.75">
      <c r="B54" s="408">
        <v>49</v>
      </c>
      <c r="C54" s="413" t="s">
        <v>104</v>
      </c>
      <c r="D54" s="413">
        <v>400</v>
      </c>
      <c r="E54" s="413">
        <v>400</v>
      </c>
      <c r="F54" s="414">
        <v>0.8884</v>
      </c>
      <c r="G54" s="415">
        <v>0.9441999999999999</v>
      </c>
      <c r="I54" s="60">
        <v>42</v>
      </c>
      <c r="J54" s="231" t="s">
        <v>104</v>
      </c>
      <c r="K54" s="231">
        <v>400</v>
      </c>
      <c r="L54" s="231">
        <v>401</v>
      </c>
      <c r="M54" s="167">
        <v>0.8974</v>
      </c>
      <c r="N54" s="168">
        <v>0.9458428571428572</v>
      </c>
      <c r="P54" s="302">
        <v>65</v>
      </c>
      <c r="Q54" s="291" t="s">
        <v>104</v>
      </c>
      <c r="R54" s="291">
        <v>400</v>
      </c>
      <c r="S54" s="291">
        <v>403</v>
      </c>
      <c r="T54" s="292">
        <v>0.7097</v>
      </c>
      <c r="U54" s="303">
        <v>0.8533648514851485</v>
      </c>
      <c r="W54" s="270">
        <v>33</v>
      </c>
      <c r="X54" s="231" t="s">
        <v>104</v>
      </c>
      <c r="Y54" s="231">
        <v>400</v>
      </c>
      <c r="Z54" s="231">
        <v>591</v>
      </c>
      <c r="AA54" s="167">
        <v>0.9515</v>
      </c>
      <c r="AB54" s="168">
        <v>0.97575</v>
      </c>
      <c r="AD54" s="60">
        <v>49</v>
      </c>
      <c r="AE54" s="61" t="s">
        <v>104</v>
      </c>
      <c r="AF54" s="61">
        <v>400</v>
      </c>
      <c r="AG54" s="61">
        <v>568</v>
      </c>
      <c r="AH54" s="62">
        <v>0.7969</v>
      </c>
      <c r="AI54" s="63">
        <v>0.8943215596330276</v>
      </c>
      <c r="AK54" s="127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U54"/>
      <c r="CV54"/>
      <c r="CW54"/>
      <c r="CX54"/>
      <c r="CY54"/>
      <c r="CZ54"/>
      <c r="DA54"/>
      <c r="DB54"/>
      <c r="DC54"/>
      <c r="DD54"/>
      <c r="DE54"/>
      <c r="DF54"/>
    </row>
    <row r="55" spans="2:110" ht="15.75">
      <c r="B55" s="408">
        <v>32</v>
      </c>
      <c r="C55" s="413" t="s">
        <v>22</v>
      </c>
      <c r="D55" s="413">
        <v>400</v>
      </c>
      <c r="E55" s="413">
        <v>442</v>
      </c>
      <c r="F55" s="414">
        <v>0.9516</v>
      </c>
      <c r="G55" s="415">
        <v>0.9758</v>
      </c>
      <c r="I55" s="60">
        <v>26</v>
      </c>
      <c r="J55" s="231" t="s">
        <v>22</v>
      </c>
      <c r="K55" s="231">
        <v>400</v>
      </c>
      <c r="L55" s="231">
        <v>448</v>
      </c>
      <c r="M55" s="167">
        <v>0.9739</v>
      </c>
      <c r="N55" s="168">
        <v>0.9861001416430595</v>
      </c>
      <c r="P55" s="302">
        <v>34</v>
      </c>
      <c r="Q55" s="291" t="s">
        <v>22</v>
      </c>
      <c r="R55" s="291">
        <v>400</v>
      </c>
      <c r="S55" s="291">
        <v>510</v>
      </c>
      <c r="T55" s="292">
        <v>0.9499</v>
      </c>
      <c r="U55" s="303">
        <v>0.9732925414364642</v>
      </c>
      <c r="W55" s="270">
        <v>38</v>
      </c>
      <c r="X55" s="231" t="s">
        <v>22</v>
      </c>
      <c r="Y55" s="231">
        <v>400</v>
      </c>
      <c r="Z55" s="231">
        <v>521</v>
      </c>
      <c r="AA55" s="167">
        <v>0.9346</v>
      </c>
      <c r="AB55" s="168">
        <v>0.9673</v>
      </c>
      <c r="AD55" s="60">
        <v>29</v>
      </c>
      <c r="AE55" s="61" t="s">
        <v>22</v>
      </c>
      <c r="AF55" s="61">
        <v>400</v>
      </c>
      <c r="AG55" s="61">
        <v>445</v>
      </c>
      <c r="AH55" s="62">
        <v>0.9239</v>
      </c>
      <c r="AI55" s="63">
        <v>0.9619500000000001</v>
      </c>
      <c r="AK55" s="127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U55"/>
      <c r="CV55"/>
      <c r="CW55"/>
      <c r="CX55"/>
      <c r="CY55"/>
      <c r="CZ55"/>
      <c r="DA55"/>
      <c r="DB55"/>
      <c r="DC55"/>
      <c r="DD55"/>
      <c r="DE55"/>
      <c r="DF55"/>
    </row>
    <row r="56" spans="2:110" ht="15.75">
      <c r="B56" s="408">
        <v>4</v>
      </c>
      <c r="C56" s="413" t="s">
        <v>98</v>
      </c>
      <c r="D56" s="413">
        <v>400</v>
      </c>
      <c r="E56" s="413">
        <v>931</v>
      </c>
      <c r="F56" s="414">
        <v>0.9987</v>
      </c>
      <c r="G56" s="415">
        <v>0.99935</v>
      </c>
      <c r="I56" s="60">
        <v>7</v>
      </c>
      <c r="J56" s="231" t="s">
        <v>98</v>
      </c>
      <c r="K56" s="231">
        <v>400</v>
      </c>
      <c r="L56" s="231">
        <v>623</v>
      </c>
      <c r="M56" s="167">
        <v>0.9966</v>
      </c>
      <c r="N56" s="168">
        <v>0.9983</v>
      </c>
      <c r="P56" s="302">
        <v>1</v>
      </c>
      <c r="Q56" s="291" t="s">
        <v>98</v>
      </c>
      <c r="R56" s="291">
        <v>400</v>
      </c>
      <c r="S56" s="291">
        <v>551</v>
      </c>
      <c r="T56" s="292">
        <v>1</v>
      </c>
      <c r="U56" s="303">
        <v>1</v>
      </c>
      <c r="W56" s="270">
        <v>17</v>
      </c>
      <c r="X56" s="231" t="s">
        <v>98</v>
      </c>
      <c r="Y56" s="231">
        <v>400</v>
      </c>
      <c r="Z56" s="231">
        <v>649</v>
      </c>
      <c r="AA56" s="167">
        <v>0.9954</v>
      </c>
      <c r="AB56" s="168">
        <v>0.9977</v>
      </c>
      <c r="AD56" s="60">
        <v>1</v>
      </c>
      <c r="AE56" s="61" t="s">
        <v>98</v>
      </c>
      <c r="AF56" s="61">
        <v>400</v>
      </c>
      <c r="AG56" s="61">
        <v>641</v>
      </c>
      <c r="AH56" s="62">
        <v>1</v>
      </c>
      <c r="AI56" s="63">
        <v>1</v>
      </c>
      <c r="AK56" s="127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U56"/>
      <c r="CV56"/>
      <c r="CW56"/>
      <c r="CX56"/>
      <c r="CY56"/>
      <c r="CZ56"/>
      <c r="DA56"/>
      <c r="DB56"/>
      <c r="DC56"/>
      <c r="DD56"/>
      <c r="DE56"/>
      <c r="DF56"/>
    </row>
    <row r="57" spans="2:110" ht="15.75">
      <c r="B57" s="409">
        <v>70</v>
      </c>
      <c r="C57" s="416" t="s">
        <v>19</v>
      </c>
      <c r="D57" s="416">
        <v>1500</v>
      </c>
      <c r="E57" s="416">
        <v>1062</v>
      </c>
      <c r="F57" s="417">
        <v>0.6265</v>
      </c>
      <c r="G57" s="418">
        <v>0.7288696078431371</v>
      </c>
      <c r="I57" s="68">
        <v>71</v>
      </c>
      <c r="J57" s="172" t="s">
        <v>19</v>
      </c>
      <c r="K57" s="172">
        <v>1500</v>
      </c>
      <c r="L57" s="172">
        <v>1007</v>
      </c>
      <c r="M57" s="173">
        <v>0.7153</v>
      </c>
      <c r="N57" s="174">
        <v>0.7454090005678592</v>
      </c>
      <c r="P57" s="304">
        <v>72</v>
      </c>
      <c r="Q57" s="294" t="s">
        <v>19</v>
      </c>
      <c r="R57" s="294">
        <v>1500</v>
      </c>
      <c r="S57" s="294">
        <v>1122</v>
      </c>
      <c r="T57" s="295">
        <v>0.6907</v>
      </c>
      <c r="U57" s="305">
        <v>0.762429674796748</v>
      </c>
      <c r="W57" s="278">
        <v>78</v>
      </c>
      <c r="X57" s="172" t="s">
        <v>19</v>
      </c>
      <c r="Y57" s="172">
        <v>1500</v>
      </c>
      <c r="Z57" s="172">
        <v>890</v>
      </c>
      <c r="AA57" s="173">
        <v>0.6331</v>
      </c>
      <c r="AB57" s="174">
        <v>0.7103178812415655</v>
      </c>
      <c r="AD57" s="68">
        <v>68</v>
      </c>
      <c r="AE57" s="69" t="s">
        <v>19</v>
      </c>
      <c r="AF57" s="69">
        <v>1500</v>
      </c>
      <c r="AG57" s="69">
        <v>882</v>
      </c>
      <c r="AH57" s="70">
        <v>0.6454</v>
      </c>
      <c r="AI57" s="71">
        <v>0.6942877300613497</v>
      </c>
      <c r="AK57" s="12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U57"/>
      <c r="CV57"/>
      <c r="CW57"/>
      <c r="CX57"/>
      <c r="CY57"/>
      <c r="CZ57"/>
      <c r="DA57"/>
      <c r="DB57"/>
      <c r="DC57"/>
      <c r="DD57"/>
      <c r="DE57"/>
      <c r="DF57"/>
    </row>
    <row r="58" spans="2:110" ht="15.75">
      <c r="B58" s="408">
        <v>1</v>
      </c>
      <c r="C58" s="413" t="s">
        <v>1</v>
      </c>
      <c r="D58" s="413">
        <v>400</v>
      </c>
      <c r="E58" s="413">
        <v>743</v>
      </c>
      <c r="F58" s="414">
        <v>1</v>
      </c>
      <c r="G58" s="415">
        <v>1</v>
      </c>
      <c r="I58" s="60">
        <v>12</v>
      </c>
      <c r="J58" s="231" t="s">
        <v>1</v>
      </c>
      <c r="K58" s="231">
        <v>400</v>
      </c>
      <c r="L58" s="231">
        <v>587</v>
      </c>
      <c r="M58" s="167">
        <v>0.9939</v>
      </c>
      <c r="N58" s="168">
        <v>0.99695</v>
      </c>
      <c r="P58" s="302">
        <v>19</v>
      </c>
      <c r="Q58" s="291" t="s">
        <v>1</v>
      </c>
      <c r="R58" s="291">
        <v>400</v>
      </c>
      <c r="S58" s="291">
        <v>706</v>
      </c>
      <c r="T58" s="292">
        <v>0.9878</v>
      </c>
      <c r="U58" s="303">
        <v>0.9939</v>
      </c>
      <c r="W58" s="270">
        <v>22</v>
      </c>
      <c r="X58" s="231" t="s">
        <v>1</v>
      </c>
      <c r="Y58" s="231">
        <v>400</v>
      </c>
      <c r="Z58" s="231">
        <v>618</v>
      </c>
      <c r="AA58" s="167">
        <v>0.9934</v>
      </c>
      <c r="AB58" s="168">
        <v>0.9966999999999999</v>
      </c>
      <c r="AD58" s="60">
        <v>1</v>
      </c>
      <c r="AE58" s="61" t="s">
        <v>1</v>
      </c>
      <c r="AF58" s="61">
        <v>400</v>
      </c>
      <c r="AG58" s="61">
        <v>542</v>
      </c>
      <c r="AH58" s="62">
        <v>1</v>
      </c>
      <c r="AI58" s="63">
        <v>1</v>
      </c>
      <c r="AK58" s="127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U58"/>
      <c r="CV58"/>
      <c r="CW58"/>
      <c r="CX58"/>
      <c r="CY58"/>
      <c r="CZ58"/>
      <c r="DA58"/>
      <c r="DB58"/>
      <c r="DC58"/>
      <c r="DD58"/>
      <c r="DE58"/>
      <c r="DF58"/>
    </row>
    <row r="59" spans="2:110" ht="15.75">
      <c r="B59" s="408">
        <v>43</v>
      </c>
      <c r="C59" s="413" t="s">
        <v>144</v>
      </c>
      <c r="D59" s="413">
        <v>400</v>
      </c>
      <c r="E59" s="413">
        <v>333</v>
      </c>
      <c r="F59" s="414">
        <v>0.9683</v>
      </c>
      <c r="G59" s="415">
        <v>0.95065</v>
      </c>
      <c r="I59" s="60">
        <v>63</v>
      </c>
      <c r="J59" s="231" t="s">
        <v>144</v>
      </c>
      <c r="K59" s="231">
        <v>400</v>
      </c>
      <c r="L59" s="231">
        <v>348</v>
      </c>
      <c r="M59" s="167">
        <v>0.7832</v>
      </c>
      <c r="N59" s="168">
        <v>0.8546909090909092</v>
      </c>
      <c r="P59" s="302">
        <v>67</v>
      </c>
      <c r="Q59" s="291" t="s">
        <v>144</v>
      </c>
      <c r="R59" s="291">
        <v>400</v>
      </c>
      <c r="S59" s="291">
        <v>317</v>
      </c>
      <c r="T59" s="292">
        <v>0.7939</v>
      </c>
      <c r="U59" s="303">
        <v>0.8500283132530121</v>
      </c>
      <c r="W59" s="270">
        <v>55</v>
      </c>
      <c r="X59" s="231" t="s">
        <v>144</v>
      </c>
      <c r="Y59" s="231">
        <v>400</v>
      </c>
      <c r="Z59" s="231">
        <v>342</v>
      </c>
      <c r="AA59" s="167">
        <v>0.9038</v>
      </c>
      <c r="AB59" s="168">
        <v>0.9181380952380953</v>
      </c>
      <c r="AD59" s="60">
        <v>25</v>
      </c>
      <c r="AE59" s="61" t="s">
        <v>144</v>
      </c>
      <c r="AF59" s="61">
        <v>400</v>
      </c>
      <c r="AG59" s="61">
        <v>738</v>
      </c>
      <c r="AH59" s="62">
        <v>0.9453</v>
      </c>
      <c r="AI59" s="63">
        <v>0.9670797082228118</v>
      </c>
      <c r="AK59" s="127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U59"/>
      <c r="CV59"/>
      <c r="CW59"/>
      <c r="CX59"/>
      <c r="CY59"/>
      <c r="CZ59"/>
      <c r="DA59"/>
      <c r="DB59"/>
      <c r="DC59"/>
      <c r="DD59"/>
      <c r="DE59"/>
      <c r="DF59"/>
    </row>
    <row r="60" spans="2:110" ht="15.75">
      <c r="B60" s="408">
        <v>1</v>
      </c>
      <c r="C60" s="413" t="s">
        <v>26</v>
      </c>
      <c r="D60" s="413">
        <v>700</v>
      </c>
      <c r="E60" s="413">
        <v>1014</v>
      </c>
      <c r="F60" s="414">
        <v>1</v>
      </c>
      <c r="G60" s="415">
        <v>1</v>
      </c>
      <c r="I60" s="60">
        <v>1</v>
      </c>
      <c r="J60" s="231" t="s">
        <v>26</v>
      </c>
      <c r="K60" s="231">
        <v>700</v>
      </c>
      <c r="L60" s="231">
        <v>1000</v>
      </c>
      <c r="M60" s="167">
        <v>1</v>
      </c>
      <c r="N60" s="168">
        <v>1</v>
      </c>
      <c r="P60" s="302">
        <v>9</v>
      </c>
      <c r="Q60" s="291" t="s">
        <v>26</v>
      </c>
      <c r="R60" s="291">
        <v>700</v>
      </c>
      <c r="S60" s="291">
        <v>1248</v>
      </c>
      <c r="T60" s="292">
        <v>0.9984</v>
      </c>
      <c r="U60" s="303">
        <v>0.998590243902439</v>
      </c>
      <c r="W60" s="270">
        <v>1</v>
      </c>
      <c r="X60" s="231" t="s">
        <v>26</v>
      </c>
      <c r="Y60" s="231">
        <v>700</v>
      </c>
      <c r="Z60" s="231">
        <v>1270</v>
      </c>
      <c r="AA60" s="167">
        <v>1</v>
      </c>
      <c r="AB60" s="168">
        <v>1</v>
      </c>
      <c r="AD60" s="60">
        <v>16</v>
      </c>
      <c r="AE60" s="61" t="s">
        <v>26</v>
      </c>
      <c r="AF60" s="61">
        <v>700</v>
      </c>
      <c r="AG60" s="61">
        <v>905</v>
      </c>
      <c r="AH60" s="62">
        <v>0.9899</v>
      </c>
      <c r="AI60" s="63">
        <v>0.9923637931034484</v>
      </c>
      <c r="AK60" s="127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U60"/>
      <c r="CV60"/>
      <c r="CW60"/>
      <c r="CX60"/>
      <c r="CY60"/>
      <c r="CZ60"/>
      <c r="DA60"/>
      <c r="DB60"/>
      <c r="DC60"/>
      <c r="DD60"/>
      <c r="DE60"/>
      <c r="DF60"/>
    </row>
    <row r="61" spans="2:110" ht="15.75">
      <c r="B61" s="408">
        <v>20</v>
      </c>
      <c r="C61" s="413" t="s">
        <v>39</v>
      </c>
      <c r="D61" s="413">
        <v>700</v>
      </c>
      <c r="E61" s="413">
        <v>1688</v>
      </c>
      <c r="F61" s="414">
        <v>0.9874</v>
      </c>
      <c r="G61" s="415">
        <v>0.9932677233429394</v>
      </c>
      <c r="I61" s="60">
        <v>15</v>
      </c>
      <c r="J61" s="231" t="s">
        <v>39</v>
      </c>
      <c r="K61" s="231">
        <v>700</v>
      </c>
      <c r="L61" s="231">
        <v>1305</v>
      </c>
      <c r="M61" s="167">
        <v>0.992</v>
      </c>
      <c r="N61" s="168">
        <v>0.996</v>
      </c>
      <c r="P61" s="302">
        <v>15</v>
      </c>
      <c r="Q61" s="291" t="s">
        <v>39</v>
      </c>
      <c r="R61" s="291">
        <v>700</v>
      </c>
      <c r="S61" s="291">
        <v>1575</v>
      </c>
      <c r="T61" s="292">
        <v>0.9949</v>
      </c>
      <c r="U61" s="303">
        <v>0.996083257403189</v>
      </c>
      <c r="W61" s="270">
        <v>26</v>
      </c>
      <c r="X61" s="231" t="s">
        <v>39</v>
      </c>
      <c r="Y61" s="231">
        <v>700</v>
      </c>
      <c r="Z61" s="231">
        <v>1618</v>
      </c>
      <c r="AA61" s="167">
        <v>0.9932</v>
      </c>
      <c r="AB61" s="168">
        <v>0.9949177570093458</v>
      </c>
      <c r="AD61" s="60">
        <v>10</v>
      </c>
      <c r="AE61" s="61" t="s">
        <v>39</v>
      </c>
      <c r="AF61" s="61">
        <v>700</v>
      </c>
      <c r="AG61" s="61">
        <v>1409</v>
      </c>
      <c r="AH61" s="62">
        <v>0.9929</v>
      </c>
      <c r="AI61" s="63">
        <v>0.9961747706422018</v>
      </c>
      <c r="AK61" s="127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U61"/>
      <c r="CV61"/>
      <c r="CW61"/>
      <c r="CX61"/>
      <c r="CY61"/>
      <c r="CZ61"/>
      <c r="DA61"/>
      <c r="DB61"/>
      <c r="DC61"/>
      <c r="DD61"/>
      <c r="DE61"/>
      <c r="DF61"/>
    </row>
    <row r="62" spans="2:110" ht="15.75">
      <c r="B62" s="408">
        <v>16</v>
      </c>
      <c r="C62" s="413" t="s">
        <v>163</v>
      </c>
      <c r="D62" s="413">
        <v>700</v>
      </c>
      <c r="E62" s="413">
        <v>1223</v>
      </c>
      <c r="F62" s="414">
        <v>0.9917</v>
      </c>
      <c r="G62" s="415">
        <v>0.9947721556886228</v>
      </c>
      <c r="I62" s="60">
        <v>9</v>
      </c>
      <c r="J62" s="231" t="s">
        <v>163</v>
      </c>
      <c r="K62" s="231">
        <v>700</v>
      </c>
      <c r="L62" s="231">
        <v>1196</v>
      </c>
      <c r="M62" s="167">
        <v>0.9956</v>
      </c>
      <c r="N62" s="168">
        <v>0.9974575342465754</v>
      </c>
      <c r="P62" s="302">
        <v>6</v>
      </c>
      <c r="Q62" s="293" t="s">
        <v>163</v>
      </c>
      <c r="R62" s="291">
        <v>700</v>
      </c>
      <c r="S62" s="291">
        <v>1360</v>
      </c>
      <c r="T62" s="292">
        <v>0.998</v>
      </c>
      <c r="U62" s="303">
        <v>0.999</v>
      </c>
      <c r="W62" s="270">
        <v>10</v>
      </c>
      <c r="X62" s="231" t="s">
        <v>199</v>
      </c>
      <c r="Y62" s="231">
        <v>700</v>
      </c>
      <c r="Z62" s="231">
        <v>1551</v>
      </c>
      <c r="AA62" s="167">
        <v>0.9968</v>
      </c>
      <c r="AB62" s="168">
        <v>0.9984</v>
      </c>
      <c r="AD62" s="60">
        <v>15</v>
      </c>
      <c r="AE62" s="61" t="s">
        <v>163</v>
      </c>
      <c r="AF62" s="61">
        <v>700</v>
      </c>
      <c r="AG62" s="61">
        <v>1025</v>
      </c>
      <c r="AH62" s="62">
        <v>0.986</v>
      </c>
      <c r="AI62" s="63">
        <v>0.993</v>
      </c>
      <c r="AK62" s="127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U62"/>
      <c r="CV62"/>
      <c r="CW62"/>
      <c r="CX62"/>
      <c r="CY62"/>
      <c r="CZ62"/>
      <c r="DA62"/>
      <c r="DB62"/>
      <c r="DC62"/>
      <c r="DD62"/>
      <c r="DE62"/>
      <c r="DF62"/>
    </row>
    <row r="63" spans="2:110" ht="15.75">
      <c r="B63" s="408">
        <v>7</v>
      </c>
      <c r="C63" s="413" t="s">
        <v>48</v>
      </c>
      <c r="D63" s="413">
        <v>400</v>
      </c>
      <c r="E63" s="413">
        <v>490</v>
      </c>
      <c r="F63" s="414">
        <v>0.9981</v>
      </c>
      <c r="G63" s="415">
        <v>0.99905</v>
      </c>
      <c r="I63" s="60">
        <v>1</v>
      </c>
      <c r="J63" s="231" t="s">
        <v>48</v>
      </c>
      <c r="K63" s="231">
        <v>400</v>
      </c>
      <c r="L63" s="231">
        <v>456</v>
      </c>
      <c r="M63" s="167">
        <v>1</v>
      </c>
      <c r="N63" s="168">
        <v>1</v>
      </c>
      <c r="P63" s="302">
        <v>1</v>
      </c>
      <c r="Q63" s="291" t="s">
        <v>48</v>
      </c>
      <c r="R63" s="291">
        <v>400</v>
      </c>
      <c r="S63" s="291">
        <v>502</v>
      </c>
      <c r="T63" s="292">
        <v>1</v>
      </c>
      <c r="U63" s="303">
        <v>1</v>
      </c>
      <c r="W63" s="270">
        <v>12</v>
      </c>
      <c r="X63" s="231" t="s">
        <v>48</v>
      </c>
      <c r="Y63" s="231">
        <v>400</v>
      </c>
      <c r="Z63" s="231">
        <v>538</v>
      </c>
      <c r="AA63" s="167">
        <v>0.9961</v>
      </c>
      <c r="AB63" s="168">
        <v>0.99805</v>
      </c>
      <c r="AD63" s="60">
        <v>1</v>
      </c>
      <c r="AE63" s="61" t="s">
        <v>48</v>
      </c>
      <c r="AF63" s="61">
        <v>400</v>
      </c>
      <c r="AG63" s="61">
        <v>475</v>
      </c>
      <c r="AH63" s="62">
        <v>1</v>
      </c>
      <c r="AI63" s="63">
        <v>1</v>
      </c>
      <c r="AK63" s="127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U63"/>
      <c r="CV63"/>
      <c r="CW63"/>
      <c r="CX63"/>
      <c r="CY63"/>
      <c r="CZ63"/>
      <c r="DA63"/>
      <c r="DB63"/>
      <c r="DC63"/>
      <c r="DD63"/>
      <c r="DE63"/>
      <c r="DF63"/>
    </row>
    <row r="64" spans="2:110" ht="15.75">
      <c r="B64" s="408">
        <v>23</v>
      </c>
      <c r="C64" s="413" t="s">
        <v>136</v>
      </c>
      <c r="D64" s="413">
        <v>1500</v>
      </c>
      <c r="E64" s="413">
        <v>3743</v>
      </c>
      <c r="F64" s="414">
        <v>0.9786</v>
      </c>
      <c r="G64" s="415">
        <v>0.9887748358862145</v>
      </c>
      <c r="I64" s="60">
        <v>27</v>
      </c>
      <c r="J64" s="231" t="s">
        <v>136</v>
      </c>
      <c r="K64" s="231">
        <v>1500</v>
      </c>
      <c r="L64" s="231">
        <v>3386</v>
      </c>
      <c r="M64" s="167">
        <v>0.9729</v>
      </c>
      <c r="N64" s="168">
        <v>0.9833141114982578</v>
      </c>
      <c r="P64" s="302">
        <v>27</v>
      </c>
      <c r="Q64" s="293" t="s">
        <v>136</v>
      </c>
      <c r="R64" s="291">
        <v>1500</v>
      </c>
      <c r="S64" s="291">
        <v>3161</v>
      </c>
      <c r="T64" s="292">
        <v>0.9759</v>
      </c>
      <c r="U64" s="303">
        <v>0.9871321155943293</v>
      </c>
      <c r="W64" s="270">
        <v>30</v>
      </c>
      <c r="X64" s="231" t="s">
        <v>200</v>
      </c>
      <c r="Y64" s="231">
        <v>1500</v>
      </c>
      <c r="Z64" s="231">
        <v>3864</v>
      </c>
      <c r="AA64" s="167">
        <v>0.9743</v>
      </c>
      <c r="AB64" s="168">
        <v>0.9851327089337176</v>
      </c>
      <c r="AD64" s="60">
        <v>22</v>
      </c>
      <c r="AE64" s="61" t="s">
        <v>136</v>
      </c>
      <c r="AF64" s="61">
        <v>1500</v>
      </c>
      <c r="AG64" s="61">
        <v>3311</v>
      </c>
      <c r="AH64" s="62">
        <v>0.9517</v>
      </c>
      <c r="AI64" s="63">
        <v>0.9741483550765739</v>
      </c>
      <c r="AK64" s="127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U64"/>
      <c r="CV64"/>
      <c r="CW64"/>
      <c r="CX64"/>
      <c r="CY64"/>
      <c r="CZ64"/>
      <c r="DA64"/>
      <c r="DB64"/>
      <c r="DC64"/>
      <c r="DD64"/>
      <c r="DE64"/>
      <c r="DF64"/>
    </row>
    <row r="65" spans="2:110" ht="15.75">
      <c r="B65" s="408">
        <v>63</v>
      </c>
      <c r="C65" s="413" t="s">
        <v>40</v>
      </c>
      <c r="D65" s="413">
        <v>700</v>
      </c>
      <c r="E65" s="413">
        <v>1339</v>
      </c>
      <c r="F65" s="414">
        <v>0.7995</v>
      </c>
      <c r="G65" s="415">
        <v>0.8723605563480742</v>
      </c>
      <c r="I65" s="60">
        <v>62</v>
      </c>
      <c r="J65" s="231" t="s">
        <v>40</v>
      </c>
      <c r="K65" s="231">
        <v>700</v>
      </c>
      <c r="L65" s="231">
        <v>1298</v>
      </c>
      <c r="M65" s="167">
        <v>0.7658</v>
      </c>
      <c r="N65" s="168">
        <v>0.8562606557377049</v>
      </c>
      <c r="P65" s="302">
        <v>64</v>
      </c>
      <c r="Q65" s="291" t="s">
        <v>40</v>
      </c>
      <c r="R65" s="291">
        <v>700</v>
      </c>
      <c r="S65" s="291">
        <v>1405</v>
      </c>
      <c r="T65" s="292">
        <v>0.7404</v>
      </c>
      <c r="U65" s="303">
        <v>0.8597973154362416</v>
      </c>
      <c r="W65" s="270">
        <v>70</v>
      </c>
      <c r="X65" s="231" t="s">
        <v>40</v>
      </c>
      <c r="Y65" s="231">
        <v>700</v>
      </c>
      <c r="Z65" s="231">
        <v>1471</v>
      </c>
      <c r="AA65" s="167">
        <v>0.7</v>
      </c>
      <c r="AB65" s="168">
        <v>0.8176991150442477</v>
      </c>
      <c r="AD65" s="60">
        <v>61</v>
      </c>
      <c r="AE65" s="61" t="s">
        <v>40</v>
      </c>
      <c r="AF65" s="61">
        <v>700</v>
      </c>
      <c r="AG65" s="61">
        <v>1021</v>
      </c>
      <c r="AH65" s="62">
        <v>0.7528</v>
      </c>
      <c r="AI65" s="63">
        <v>0.8363514563106795</v>
      </c>
      <c r="AK65" s="127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U65"/>
      <c r="CV65"/>
      <c r="CW65"/>
      <c r="CX65"/>
      <c r="CY65"/>
      <c r="CZ65"/>
      <c r="DA65"/>
      <c r="DB65"/>
      <c r="DC65"/>
      <c r="DD65"/>
      <c r="DE65"/>
      <c r="DF65"/>
    </row>
    <row r="66" spans="2:110" ht="15.75">
      <c r="B66" s="408">
        <v>34</v>
      </c>
      <c r="C66" s="413" t="s">
        <v>15</v>
      </c>
      <c r="D66" s="413">
        <v>700</v>
      </c>
      <c r="E66" s="413">
        <v>3463</v>
      </c>
      <c r="F66" s="414">
        <v>0.9371</v>
      </c>
      <c r="G66" s="415">
        <v>0.9680522812111158</v>
      </c>
      <c r="I66" s="60">
        <v>52</v>
      </c>
      <c r="J66" s="231" t="s">
        <v>15</v>
      </c>
      <c r="K66" s="231">
        <v>700</v>
      </c>
      <c r="L66" s="231">
        <v>3596</v>
      </c>
      <c r="M66" s="167">
        <v>0.8219</v>
      </c>
      <c r="N66" s="168">
        <v>0.9096028962730129</v>
      </c>
      <c r="P66" s="302">
        <v>56</v>
      </c>
      <c r="Q66" s="291" t="s">
        <v>15</v>
      </c>
      <c r="R66" s="291">
        <v>700</v>
      </c>
      <c r="S66" s="291">
        <v>4325</v>
      </c>
      <c r="T66" s="292">
        <v>0.8138</v>
      </c>
      <c r="U66" s="303">
        <v>0.9035252909231963</v>
      </c>
      <c r="W66" s="270">
        <v>64</v>
      </c>
      <c r="X66" s="231" t="s">
        <v>15</v>
      </c>
      <c r="Y66" s="231">
        <v>700</v>
      </c>
      <c r="Z66" s="231">
        <v>3940</v>
      </c>
      <c r="AA66" s="167">
        <v>0.7439</v>
      </c>
      <c r="AB66" s="168">
        <v>0.8618264258555133</v>
      </c>
      <c r="AD66" s="60">
        <v>56</v>
      </c>
      <c r="AE66" s="61" t="s">
        <v>15</v>
      </c>
      <c r="AF66" s="61">
        <v>700</v>
      </c>
      <c r="AG66" s="61">
        <v>2757</v>
      </c>
      <c r="AH66" s="62">
        <v>0.7513</v>
      </c>
      <c r="AI66" s="63">
        <v>0.8608122874806801</v>
      </c>
      <c r="AK66" s="127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U66"/>
      <c r="CV66"/>
      <c r="CW66"/>
      <c r="CX66"/>
      <c r="CY66"/>
      <c r="CZ66"/>
      <c r="DA66"/>
      <c r="DB66"/>
      <c r="DC66"/>
      <c r="DD66"/>
      <c r="DE66"/>
      <c r="DF66"/>
    </row>
    <row r="67" spans="2:110" ht="15.75">
      <c r="B67" s="408">
        <v>65</v>
      </c>
      <c r="C67" s="413" t="s">
        <v>82</v>
      </c>
      <c r="D67" s="413">
        <v>400</v>
      </c>
      <c r="E67" s="413">
        <v>836</v>
      </c>
      <c r="F67" s="414">
        <v>0.8018</v>
      </c>
      <c r="G67" s="415">
        <v>0.8666327586206897</v>
      </c>
      <c r="I67" s="60">
        <v>51</v>
      </c>
      <c r="J67" s="231" t="s">
        <v>82</v>
      </c>
      <c r="K67" s="231">
        <v>400</v>
      </c>
      <c r="L67" s="231">
        <v>789</v>
      </c>
      <c r="M67" s="167">
        <v>0.8762</v>
      </c>
      <c r="N67" s="168">
        <v>0.9223482100238664</v>
      </c>
      <c r="P67" s="302">
        <v>53</v>
      </c>
      <c r="Q67" s="291" t="s">
        <v>82</v>
      </c>
      <c r="R67" s="291">
        <v>400</v>
      </c>
      <c r="S67" s="291">
        <v>1183</v>
      </c>
      <c r="T67" s="292">
        <v>0.8391</v>
      </c>
      <c r="U67" s="303">
        <v>0.9102603825136613</v>
      </c>
      <c r="W67" s="278">
        <v>75</v>
      </c>
      <c r="X67" s="172" t="s">
        <v>82</v>
      </c>
      <c r="Y67" s="172">
        <v>400</v>
      </c>
      <c r="Z67" s="172">
        <v>1186</v>
      </c>
      <c r="AA67" s="173">
        <v>0.5547</v>
      </c>
      <c r="AB67" s="174">
        <v>0.7595958270106221</v>
      </c>
      <c r="AD67" s="60">
        <v>30</v>
      </c>
      <c r="AE67" s="61" t="s">
        <v>82</v>
      </c>
      <c r="AF67" s="61">
        <v>400</v>
      </c>
      <c r="AG67" s="61">
        <v>871</v>
      </c>
      <c r="AH67" s="62">
        <v>0.9251</v>
      </c>
      <c r="AI67" s="63">
        <v>0.9587882445141066</v>
      </c>
      <c r="AK67" s="12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U67"/>
      <c r="CV67"/>
      <c r="CW67"/>
      <c r="CX67"/>
      <c r="CY67"/>
      <c r="CZ67"/>
      <c r="DA67"/>
      <c r="DB67"/>
      <c r="DC67"/>
      <c r="DD67"/>
      <c r="DE67"/>
      <c r="DF67"/>
    </row>
    <row r="68" spans="2:110" ht="15.75">
      <c r="B68" s="408">
        <v>1</v>
      </c>
      <c r="C68" s="413" t="s">
        <v>43</v>
      </c>
      <c r="D68" s="413">
        <v>700</v>
      </c>
      <c r="E68" s="413">
        <v>1903</v>
      </c>
      <c r="F68" s="414">
        <v>1</v>
      </c>
      <c r="G68" s="415">
        <v>1</v>
      </c>
      <c r="I68" s="60">
        <v>5</v>
      </c>
      <c r="J68" s="231" t="s">
        <v>43</v>
      </c>
      <c r="K68" s="231">
        <v>700</v>
      </c>
      <c r="L68" s="231">
        <v>1634</v>
      </c>
      <c r="M68" s="167">
        <v>0.9975</v>
      </c>
      <c r="N68" s="168">
        <v>0.99875</v>
      </c>
      <c r="P68" s="302">
        <v>14</v>
      </c>
      <c r="Q68" s="291" t="s">
        <v>43</v>
      </c>
      <c r="R68" s="291">
        <v>700</v>
      </c>
      <c r="S68" s="291">
        <v>1691</v>
      </c>
      <c r="T68" s="292">
        <v>0.9961</v>
      </c>
      <c r="U68" s="303">
        <v>0.9964776729559748</v>
      </c>
      <c r="W68" s="270">
        <v>3</v>
      </c>
      <c r="X68" s="231" t="s">
        <v>43</v>
      </c>
      <c r="Y68" s="231">
        <v>700</v>
      </c>
      <c r="Z68" s="231">
        <v>1830</v>
      </c>
      <c r="AA68" s="167">
        <v>0.9983</v>
      </c>
      <c r="AB68" s="168">
        <v>0.99915</v>
      </c>
      <c r="AD68" s="60">
        <v>2</v>
      </c>
      <c r="AE68" s="61" t="s">
        <v>43</v>
      </c>
      <c r="AF68" s="61">
        <v>700</v>
      </c>
      <c r="AG68" s="61">
        <v>1453</v>
      </c>
      <c r="AH68" s="62">
        <v>1</v>
      </c>
      <c r="AI68" s="63">
        <v>0.9995515695067265</v>
      </c>
      <c r="AK68" s="127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U68"/>
      <c r="CV68"/>
      <c r="CW68"/>
      <c r="CX68"/>
      <c r="CY68"/>
      <c r="CZ68"/>
      <c r="DA68"/>
      <c r="DB68"/>
      <c r="DC68"/>
      <c r="DD68"/>
      <c r="DE68"/>
      <c r="DF68"/>
    </row>
    <row r="69" spans="2:110" ht="15.75">
      <c r="B69" s="408">
        <v>21</v>
      </c>
      <c r="C69" s="413" t="s">
        <v>29</v>
      </c>
      <c r="D69" s="413">
        <v>700</v>
      </c>
      <c r="E69" s="413">
        <v>964</v>
      </c>
      <c r="F69" s="414">
        <v>0.9867</v>
      </c>
      <c r="G69" s="415">
        <v>0.992045652173913</v>
      </c>
      <c r="I69" s="60">
        <v>22</v>
      </c>
      <c r="J69" s="231" t="s">
        <v>29</v>
      </c>
      <c r="K69" s="231">
        <v>700</v>
      </c>
      <c r="L69" s="231">
        <v>904</v>
      </c>
      <c r="M69" s="167">
        <v>0.9862</v>
      </c>
      <c r="N69" s="168">
        <v>0.9931</v>
      </c>
      <c r="P69" s="302">
        <v>32</v>
      </c>
      <c r="Q69" s="291" t="s">
        <v>29</v>
      </c>
      <c r="R69" s="291">
        <v>700</v>
      </c>
      <c r="S69" s="291">
        <v>971</v>
      </c>
      <c r="T69" s="292">
        <v>0.9568</v>
      </c>
      <c r="U69" s="303">
        <v>0.9766783357245337</v>
      </c>
      <c r="W69" s="270">
        <v>40</v>
      </c>
      <c r="X69" s="231" t="s">
        <v>29</v>
      </c>
      <c r="Y69" s="231">
        <v>700</v>
      </c>
      <c r="Z69" s="231">
        <v>1135</v>
      </c>
      <c r="AA69" s="167">
        <v>0.9266</v>
      </c>
      <c r="AB69" s="168">
        <v>0.9615978723404255</v>
      </c>
      <c r="AD69" s="60">
        <v>36</v>
      </c>
      <c r="AE69" s="61" t="s">
        <v>29</v>
      </c>
      <c r="AF69" s="61">
        <v>700</v>
      </c>
      <c r="AG69" s="61">
        <v>982</v>
      </c>
      <c r="AH69" s="62">
        <v>0.9053</v>
      </c>
      <c r="AI69" s="63">
        <v>0.9483100361663652</v>
      </c>
      <c r="AK69" s="127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U69"/>
      <c r="CV69"/>
      <c r="CW69"/>
      <c r="CX69"/>
      <c r="CY69"/>
      <c r="CZ69"/>
      <c r="DA69"/>
      <c r="DB69"/>
      <c r="DC69"/>
      <c r="DD69"/>
      <c r="DE69"/>
      <c r="DF69"/>
    </row>
    <row r="70" spans="2:110" ht="15.75">
      <c r="B70" s="408">
        <v>1</v>
      </c>
      <c r="C70" s="413" t="s">
        <v>54</v>
      </c>
      <c r="D70" s="413">
        <v>400</v>
      </c>
      <c r="E70" s="413">
        <v>711</v>
      </c>
      <c r="F70" s="414">
        <v>1</v>
      </c>
      <c r="G70" s="415">
        <v>1</v>
      </c>
      <c r="I70" s="60">
        <v>1</v>
      </c>
      <c r="J70" s="231" t="s">
        <v>54</v>
      </c>
      <c r="K70" s="231">
        <v>400</v>
      </c>
      <c r="L70" s="231">
        <v>716</v>
      </c>
      <c r="M70" s="167">
        <v>1</v>
      </c>
      <c r="N70" s="168">
        <v>1</v>
      </c>
      <c r="P70" s="302">
        <v>1</v>
      </c>
      <c r="Q70" s="291" t="s">
        <v>54</v>
      </c>
      <c r="R70" s="291">
        <v>400</v>
      </c>
      <c r="S70" s="291">
        <v>757</v>
      </c>
      <c r="T70" s="292">
        <v>1</v>
      </c>
      <c r="U70" s="303">
        <v>1</v>
      </c>
      <c r="W70" s="270">
        <v>19</v>
      </c>
      <c r="X70" s="231" t="s">
        <v>54</v>
      </c>
      <c r="Y70" s="231">
        <v>400</v>
      </c>
      <c r="Z70" s="231">
        <v>769</v>
      </c>
      <c r="AA70" s="167">
        <v>0.9961</v>
      </c>
      <c r="AB70" s="168">
        <v>0.9973555555555556</v>
      </c>
      <c r="AD70" s="60">
        <v>4</v>
      </c>
      <c r="AE70" s="61" t="s">
        <v>54</v>
      </c>
      <c r="AF70" s="61">
        <v>400</v>
      </c>
      <c r="AG70" s="61">
        <v>736</v>
      </c>
      <c r="AH70" s="62">
        <v>0.9983</v>
      </c>
      <c r="AI70" s="63">
        <v>0.99915</v>
      </c>
      <c r="AK70" s="127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U70"/>
      <c r="CV70"/>
      <c r="CW70"/>
      <c r="CX70"/>
      <c r="CY70"/>
      <c r="CZ70"/>
      <c r="DA70"/>
      <c r="DB70"/>
      <c r="DC70"/>
      <c r="DD70"/>
      <c r="DE70"/>
      <c r="DF70"/>
    </row>
    <row r="71" spans="2:110" ht="15.75">
      <c r="B71" s="408">
        <v>1</v>
      </c>
      <c r="C71" s="413" t="s">
        <v>51</v>
      </c>
      <c r="D71" s="413">
        <v>400</v>
      </c>
      <c r="E71" s="413">
        <v>599</v>
      </c>
      <c r="F71" s="414">
        <v>1</v>
      </c>
      <c r="G71" s="415">
        <v>1</v>
      </c>
      <c r="I71" s="60">
        <v>1</v>
      </c>
      <c r="J71" s="231" t="s">
        <v>51</v>
      </c>
      <c r="K71" s="231">
        <v>400</v>
      </c>
      <c r="L71" s="231">
        <v>619</v>
      </c>
      <c r="M71" s="167">
        <v>1</v>
      </c>
      <c r="N71" s="168">
        <v>1</v>
      </c>
      <c r="P71" s="302">
        <v>1</v>
      </c>
      <c r="Q71" s="291" t="s">
        <v>51</v>
      </c>
      <c r="R71" s="291">
        <v>400</v>
      </c>
      <c r="S71" s="291">
        <v>782</v>
      </c>
      <c r="T71" s="292">
        <v>1</v>
      </c>
      <c r="U71" s="303">
        <v>1</v>
      </c>
      <c r="W71" s="270">
        <v>1</v>
      </c>
      <c r="X71" s="231" t="s">
        <v>51</v>
      </c>
      <c r="Y71" s="231">
        <v>400</v>
      </c>
      <c r="Z71" s="231">
        <v>623</v>
      </c>
      <c r="AA71" s="167">
        <v>1</v>
      </c>
      <c r="AB71" s="168">
        <v>1</v>
      </c>
      <c r="AD71" s="60">
        <v>1</v>
      </c>
      <c r="AE71" s="61" t="s">
        <v>51</v>
      </c>
      <c r="AF71" s="61">
        <v>400</v>
      </c>
      <c r="AG71" s="61">
        <v>584</v>
      </c>
      <c r="AH71" s="62">
        <v>1</v>
      </c>
      <c r="AI71" s="63">
        <v>1</v>
      </c>
      <c r="AK71" s="127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U71"/>
      <c r="CV71"/>
      <c r="CW71"/>
      <c r="CX71"/>
      <c r="CY71"/>
      <c r="CZ71"/>
      <c r="DA71"/>
      <c r="DB71"/>
      <c r="DC71"/>
      <c r="DD71"/>
      <c r="DE71"/>
      <c r="DF71"/>
    </row>
    <row r="72" spans="2:110" ht="15.75">
      <c r="B72" s="408">
        <v>54</v>
      </c>
      <c r="C72" s="413" t="s">
        <v>79</v>
      </c>
      <c r="D72" s="413">
        <v>700</v>
      </c>
      <c r="E72" s="413">
        <v>1093</v>
      </c>
      <c r="F72" s="414">
        <v>0.8755</v>
      </c>
      <c r="G72" s="415">
        <v>0.9273908839779006</v>
      </c>
      <c r="I72" s="60">
        <v>56</v>
      </c>
      <c r="J72" s="231" t="s">
        <v>79</v>
      </c>
      <c r="K72" s="231">
        <v>700</v>
      </c>
      <c r="L72" s="231">
        <v>1031</v>
      </c>
      <c r="M72" s="167">
        <v>0.8302</v>
      </c>
      <c r="N72" s="168">
        <v>0.8984583208395802</v>
      </c>
      <c r="P72" s="302">
        <v>69</v>
      </c>
      <c r="Q72" s="291" t="s">
        <v>79</v>
      </c>
      <c r="R72" s="291">
        <v>700</v>
      </c>
      <c r="S72" s="291">
        <v>1118</v>
      </c>
      <c r="T72" s="292">
        <v>0.6809</v>
      </c>
      <c r="U72" s="303">
        <v>0.8066184782608695</v>
      </c>
      <c r="W72" s="270">
        <v>65</v>
      </c>
      <c r="X72" s="231" t="s">
        <v>79</v>
      </c>
      <c r="Y72" s="231">
        <v>700</v>
      </c>
      <c r="Z72" s="231">
        <v>1284</v>
      </c>
      <c r="AA72" s="167">
        <v>0.7711</v>
      </c>
      <c r="AB72" s="168">
        <v>0.8606061797752809</v>
      </c>
      <c r="AD72" s="60">
        <v>43</v>
      </c>
      <c r="AE72" s="61" t="s">
        <v>79</v>
      </c>
      <c r="AF72" s="61">
        <v>700</v>
      </c>
      <c r="AG72" s="61">
        <v>1116</v>
      </c>
      <c r="AH72" s="62">
        <v>0.858</v>
      </c>
      <c r="AI72" s="63">
        <v>0.9152629246676514</v>
      </c>
      <c r="AK72" s="127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U72"/>
      <c r="CV72"/>
      <c r="CW72"/>
      <c r="CX72"/>
      <c r="CY72"/>
      <c r="CZ72"/>
      <c r="DA72"/>
      <c r="DB72"/>
      <c r="DC72"/>
      <c r="DD72"/>
      <c r="DE72"/>
      <c r="DF72"/>
    </row>
    <row r="73" spans="2:110" ht="15.75">
      <c r="B73" s="408">
        <v>11</v>
      </c>
      <c r="C73" s="413" t="s">
        <v>6</v>
      </c>
      <c r="D73" s="413">
        <v>700</v>
      </c>
      <c r="E73" s="413">
        <v>2641</v>
      </c>
      <c r="F73" s="414">
        <v>0.9953</v>
      </c>
      <c r="G73" s="415">
        <v>0.9975110467809171</v>
      </c>
      <c r="I73" s="60">
        <v>12</v>
      </c>
      <c r="J73" s="231" t="s">
        <v>6</v>
      </c>
      <c r="K73" s="231">
        <v>700</v>
      </c>
      <c r="L73" s="231">
        <v>2274</v>
      </c>
      <c r="M73" s="167">
        <v>0.9939</v>
      </c>
      <c r="N73" s="168">
        <v>0.99695</v>
      </c>
      <c r="P73" s="302">
        <v>16</v>
      </c>
      <c r="Q73" s="291" t="s">
        <v>6</v>
      </c>
      <c r="R73" s="291">
        <v>700</v>
      </c>
      <c r="S73" s="291">
        <v>2692</v>
      </c>
      <c r="T73" s="292">
        <v>0.9923</v>
      </c>
      <c r="U73" s="303">
        <v>0.9955812796208531</v>
      </c>
      <c r="W73" s="270">
        <v>24</v>
      </c>
      <c r="X73" s="231" t="s">
        <v>6</v>
      </c>
      <c r="Y73" s="231">
        <v>700</v>
      </c>
      <c r="Z73" s="231">
        <v>2401</v>
      </c>
      <c r="AA73" s="167">
        <v>0.9937</v>
      </c>
      <c r="AB73" s="168">
        <v>0.9965291443850268</v>
      </c>
      <c r="AD73" s="60">
        <v>13</v>
      </c>
      <c r="AE73" s="61" t="s">
        <v>6</v>
      </c>
      <c r="AF73" s="61">
        <v>700</v>
      </c>
      <c r="AG73" s="61">
        <v>1994</v>
      </c>
      <c r="AH73" s="62">
        <v>0.9871</v>
      </c>
      <c r="AI73" s="63">
        <v>0.9933571979434448</v>
      </c>
      <c r="AK73" s="127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U73"/>
      <c r="CV73"/>
      <c r="CW73"/>
      <c r="CX73"/>
      <c r="CY73"/>
      <c r="CZ73"/>
      <c r="DA73"/>
      <c r="DB73"/>
      <c r="DC73"/>
      <c r="DD73"/>
      <c r="DE73"/>
      <c r="DF73"/>
    </row>
    <row r="74" spans="2:110" ht="15.75">
      <c r="B74" s="408">
        <v>14</v>
      </c>
      <c r="C74" s="413" t="s">
        <v>100</v>
      </c>
      <c r="D74" s="413">
        <v>400</v>
      </c>
      <c r="E74" s="413">
        <v>770</v>
      </c>
      <c r="F74" s="414">
        <v>0.9914</v>
      </c>
      <c r="G74" s="415">
        <v>0.9957</v>
      </c>
      <c r="I74" s="60">
        <v>16</v>
      </c>
      <c r="J74" s="231" t="s">
        <v>100</v>
      </c>
      <c r="K74" s="231">
        <v>400</v>
      </c>
      <c r="L74" s="231">
        <v>649</v>
      </c>
      <c r="M74" s="167">
        <v>0.9916</v>
      </c>
      <c r="N74" s="168">
        <v>0.9958</v>
      </c>
      <c r="P74" s="302">
        <v>21</v>
      </c>
      <c r="Q74" s="291" t="s">
        <v>100</v>
      </c>
      <c r="R74" s="291">
        <v>400</v>
      </c>
      <c r="S74" s="291">
        <v>558</v>
      </c>
      <c r="T74" s="292">
        <v>0.9853</v>
      </c>
      <c r="U74" s="303">
        <v>0.99265</v>
      </c>
      <c r="W74" s="270">
        <v>6</v>
      </c>
      <c r="X74" s="231" t="s">
        <v>100</v>
      </c>
      <c r="Y74" s="231">
        <v>400</v>
      </c>
      <c r="Z74" s="231">
        <v>664</v>
      </c>
      <c r="AA74" s="167">
        <v>0.9972</v>
      </c>
      <c r="AB74" s="168">
        <v>0.9985999999999999</v>
      </c>
      <c r="AD74" s="60">
        <v>1</v>
      </c>
      <c r="AE74" s="61" t="s">
        <v>100</v>
      </c>
      <c r="AF74" s="61">
        <v>400</v>
      </c>
      <c r="AG74" s="61">
        <v>570</v>
      </c>
      <c r="AH74" s="62">
        <v>1</v>
      </c>
      <c r="AI74" s="63">
        <v>1</v>
      </c>
      <c r="AK74" s="127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U74"/>
      <c r="CV74"/>
      <c r="CW74"/>
      <c r="CX74"/>
      <c r="CY74"/>
      <c r="CZ74"/>
      <c r="DA74"/>
      <c r="DB74"/>
      <c r="DC74"/>
      <c r="DD74"/>
      <c r="DE74"/>
      <c r="DF74"/>
    </row>
    <row r="75" spans="2:110" ht="15.75">
      <c r="B75" s="408">
        <v>1</v>
      </c>
      <c r="C75" s="413" t="s">
        <v>78</v>
      </c>
      <c r="D75" s="413">
        <v>700</v>
      </c>
      <c r="E75" s="413">
        <v>1156</v>
      </c>
      <c r="F75" s="414">
        <v>1</v>
      </c>
      <c r="G75" s="415">
        <v>1</v>
      </c>
      <c r="I75" s="60">
        <v>1</v>
      </c>
      <c r="J75" s="231" t="s">
        <v>78</v>
      </c>
      <c r="K75" s="231">
        <v>700</v>
      </c>
      <c r="L75" s="231">
        <v>1199</v>
      </c>
      <c r="M75" s="167">
        <v>1</v>
      </c>
      <c r="N75" s="168">
        <v>1</v>
      </c>
      <c r="P75" s="302">
        <v>1</v>
      </c>
      <c r="Q75" s="291" t="s">
        <v>78</v>
      </c>
      <c r="R75" s="291">
        <v>700</v>
      </c>
      <c r="S75" s="291">
        <v>1354</v>
      </c>
      <c r="T75" s="292">
        <v>1</v>
      </c>
      <c r="U75" s="303">
        <v>1</v>
      </c>
      <c r="W75" s="270">
        <v>1</v>
      </c>
      <c r="X75" s="231" t="s">
        <v>78</v>
      </c>
      <c r="Y75" s="231">
        <v>700</v>
      </c>
      <c r="Z75" s="231">
        <v>1291</v>
      </c>
      <c r="AA75" s="167">
        <v>1</v>
      </c>
      <c r="AB75" s="168">
        <v>1</v>
      </c>
      <c r="AD75" s="60">
        <v>1</v>
      </c>
      <c r="AE75" s="61" t="s">
        <v>78</v>
      </c>
      <c r="AF75" s="61">
        <v>700</v>
      </c>
      <c r="AG75" s="61">
        <v>1061</v>
      </c>
      <c r="AH75" s="62">
        <v>1</v>
      </c>
      <c r="AI75" s="63">
        <v>1</v>
      </c>
      <c r="AK75" s="127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U75"/>
      <c r="CV75"/>
      <c r="CW75"/>
      <c r="CX75"/>
      <c r="CY75"/>
      <c r="CZ75"/>
      <c r="DA75"/>
      <c r="DB75"/>
      <c r="DC75"/>
      <c r="DD75"/>
      <c r="DE75"/>
      <c r="DF75"/>
    </row>
    <row r="76" spans="2:110" ht="15.75">
      <c r="B76" s="408">
        <v>38</v>
      </c>
      <c r="C76" s="413" t="s">
        <v>37</v>
      </c>
      <c r="D76" s="413">
        <v>700</v>
      </c>
      <c r="E76" s="413">
        <v>886</v>
      </c>
      <c r="F76" s="414">
        <v>0.9587</v>
      </c>
      <c r="G76" s="415">
        <v>0.9587876098418278</v>
      </c>
      <c r="I76" s="60">
        <v>1</v>
      </c>
      <c r="J76" s="231" t="s">
        <v>37</v>
      </c>
      <c r="K76" s="231">
        <v>700</v>
      </c>
      <c r="L76" s="231">
        <v>753</v>
      </c>
      <c r="M76" s="167">
        <v>1</v>
      </c>
      <c r="N76" s="168">
        <v>1</v>
      </c>
      <c r="P76" s="302">
        <v>36</v>
      </c>
      <c r="Q76" s="291" t="s">
        <v>37</v>
      </c>
      <c r="R76" s="291">
        <v>700</v>
      </c>
      <c r="S76" s="291">
        <v>860</v>
      </c>
      <c r="T76" s="292">
        <v>0.9413</v>
      </c>
      <c r="U76" s="303">
        <v>0.9659330188679245</v>
      </c>
      <c r="W76" s="270">
        <v>4</v>
      </c>
      <c r="X76" s="231" t="s">
        <v>37</v>
      </c>
      <c r="Y76" s="231">
        <v>700</v>
      </c>
      <c r="Z76" s="231">
        <v>916</v>
      </c>
      <c r="AA76" s="167">
        <v>0.9989</v>
      </c>
      <c r="AB76" s="168">
        <v>0.9990055555555555</v>
      </c>
      <c r="AD76" s="60">
        <v>1</v>
      </c>
      <c r="AE76" s="61" t="s">
        <v>37</v>
      </c>
      <c r="AF76" s="61">
        <v>700</v>
      </c>
      <c r="AG76" s="61">
        <v>732</v>
      </c>
      <c r="AH76" s="62">
        <v>1</v>
      </c>
      <c r="AI76" s="63">
        <v>1</v>
      </c>
      <c r="AK76" s="127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U76"/>
      <c r="CV76"/>
      <c r="CW76"/>
      <c r="CX76"/>
      <c r="CY76"/>
      <c r="CZ76"/>
      <c r="DA76"/>
      <c r="DB76"/>
      <c r="DC76"/>
      <c r="DD76"/>
      <c r="DE76"/>
      <c r="DF76"/>
    </row>
    <row r="77" spans="2:110" ht="15.75">
      <c r="B77" s="408">
        <v>9</v>
      </c>
      <c r="C77" s="413" t="s">
        <v>49</v>
      </c>
      <c r="D77" s="413">
        <v>400</v>
      </c>
      <c r="E77" s="413">
        <v>474</v>
      </c>
      <c r="F77" s="414">
        <v>0.9958</v>
      </c>
      <c r="G77" s="415">
        <v>0.9979</v>
      </c>
      <c r="I77" s="60">
        <v>13</v>
      </c>
      <c r="J77" s="231" t="s">
        <v>49</v>
      </c>
      <c r="K77" s="231">
        <v>400</v>
      </c>
      <c r="L77" s="231">
        <v>455</v>
      </c>
      <c r="M77" s="167">
        <v>0.9938</v>
      </c>
      <c r="N77" s="168">
        <v>0.9969</v>
      </c>
      <c r="P77" s="302">
        <v>35</v>
      </c>
      <c r="Q77" s="291" t="s">
        <v>49</v>
      </c>
      <c r="R77" s="291">
        <v>400</v>
      </c>
      <c r="S77" s="291">
        <v>480</v>
      </c>
      <c r="T77" s="292">
        <v>0.9376</v>
      </c>
      <c r="U77" s="303">
        <v>0.9678712074303406</v>
      </c>
      <c r="W77" s="270">
        <v>21</v>
      </c>
      <c r="X77" s="231" t="s">
        <v>49</v>
      </c>
      <c r="Y77" s="231">
        <v>400</v>
      </c>
      <c r="Z77" s="231">
        <v>507</v>
      </c>
      <c r="AA77" s="167">
        <v>0.9937</v>
      </c>
      <c r="AB77" s="168">
        <v>0.99685</v>
      </c>
      <c r="AD77" s="60">
        <v>21</v>
      </c>
      <c r="AE77" s="61" t="s">
        <v>49</v>
      </c>
      <c r="AF77" s="61">
        <v>400</v>
      </c>
      <c r="AG77" s="61">
        <v>427</v>
      </c>
      <c r="AH77" s="62">
        <v>0.9614</v>
      </c>
      <c r="AI77" s="63">
        <v>0.9788424148606811</v>
      </c>
      <c r="AK77" s="12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U77"/>
      <c r="CV77"/>
      <c r="CW77"/>
      <c r="CX77"/>
      <c r="CY77"/>
      <c r="CZ77"/>
      <c r="DA77"/>
      <c r="DB77"/>
      <c r="DC77"/>
      <c r="DD77"/>
      <c r="DE77"/>
      <c r="DF77"/>
    </row>
    <row r="78" spans="2:110" ht="15.75">
      <c r="B78" s="408">
        <v>52</v>
      </c>
      <c r="C78" s="413" t="s">
        <v>112</v>
      </c>
      <c r="D78" s="413">
        <v>700</v>
      </c>
      <c r="E78" s="413">
        <v>1198</v>
      </c>
      <c r="F78" s="414">
        <v>0.9117</v>
      </c>
      <c r="G78" s="415">
        <v>0.9406692771084337</v>
      </c>
      <c r="I78" s="60">
        <v>41</v>
      </c>
      <c r="J78" s="231" t="s">
        <v>112</v>
      </c>
      <c r="K78" s="231">
        <v>700</v>
      </c>
      <c r="L78" s="231">
        <v>1144</v>
      </c>
      <c r="M78" s="167">
        <v>0.9246</v>
      </c>
      <c r="N78" s="168">
        <v>0.9573138504155125</v>
      </c>
      <c r="P78" s="302">
        <v>46</v>
      </c>
      <c r="Q78" s="291" t="s">
        <v>112</v>
      </c>
      <c r="R78" s="291">
        <v>700</v>
      </c>
      <c r="S78" s="291">
        <v>1120</v>
      </c>
      <c r="T78" s="292">
        <v>0.8933</v>
      </c>
      <c r="U78" s="303">
        <v>0.9407522280471822</v>
      </c>
      <c r="W78" s="270">
        <v>41</v>
      </c>
      <c r="X78" s="231" t="s">
        <v>112</v>
      </c>
      <c r="Y78" s="231">
        <v>700</v>
      </c>
      <c r="Z78" s="231">
        <v>1229</v>
      </c>
      <c r="AA78" s="167">
        <v>0.9257</v>
      </c>
      <c r="AB78" s="168">
        <v>0.9580939024390244</v>
      </c>
      <c r="AD78" s="60">
        <v>35</v>
      </c>
      <c r="AE78" s="61" t="s">
        <v>112</v>
      </c>
      <c r="AF78" s="61">
        <v>700</v>
      </c>
      <c r="AG78" s="61">
        <v>960</v>
      </c>
      <c r="AH78" s="62">
        <v>0.9051</v>
      </c>
      <c r="AI78" s="63">
        <v>0.9518964052287582</v>
      </c>
      <c r="AK78" s="127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U78"/>
      <c r="CV78"/>
      <c r="CW78"/>
      <c r="CX78"/>
      <c r="CY78"/>
      <c r="CZ78"/>
      <c r="DA78"/>
      <c r="DB78"/>
      <c r="DC78"/>
      <c r="DD78"/>
      <c r="DE78"/>
      <c r="DF78"/>
    </row>
    <row r="79" spans="2:110" ht="15.75">
      <c r="B79" s="408">
        <v>1</v>
      </c>
      <c r="C79" s="413" t="s">
        <v>76</v>
      </c>
      <c r="D79" s="413">
        <v>400</v>
      </c>
      <c r="E79" s="413">
        <v>514</v>
      </c>
      <c r="F79" s="414">
        <v>1</v>
      </c>
      <c r="G79" s="415">
        <v>1</v>
      </c>
      <c r="I79" s="60">
        <v>30</v>
      </c>
      <c r="J79" s="231" t="s">
        <v>76</v>
      </c>
      <c r="K79" s="231">
        <v>400</v>
      </c>
      <c r="L79" s="231">
        <v>421</v>
      </c>
      <c r="M79" s="167">
        <v>0.959</v>
      </c>
      <c r="N79" s="168">
        <v>0.9795</v>
      </c>
      <c r="P79" s="302">
        <v>1</v>
      </c>
      <c r="Q79" s="291" t="s">
        <v>76</v>
      </c>
      <c r="R79" s="291">
        <v>400</v>
      </c>
      <c r="S79" s="291">
        <v>451</v>
      </c>
      <c r="T79" s="292">
        <v>1</v>
      </c>
      <c r="U79" s="303">
        <v>1</v>
      </c>
      <c r="W79" s="270">
        <v>9</v>
      </c>
      <c r="X79" s="231" t="s">
        <v>76</v>
      </c>
      <c r="Y79" s="231">
        <v>400</v>
      </c>
      <c r="Z79" s="231">
        <v>424</v>
      </c>
      <c r="AA79" s="167">
        <v>0.9986</v>
      </c>
      <c r="AB79" s="168">
        <v>0.9985227979274611</v>
      </c>
      <c r="AD79" s="60">
        <v>1</v>
      </c>
      <c r="AE79" s="61" t="s">
        <v>76</v>
      </c>
      <c r="AF79" s="61">
        <v>400</v>
      </c>
      <c r="AG79" s="61">
        <v>947</v>
      </c>
      <c r="AH79" s="62">
        <v>1</v>
      </c>
      <c r="AI79" s="63">
        <v>1</v>
      </c>
      <c r="AK79" s="127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U79"/>
      <c r="CV79"/>
      <c r="CW79"/>
      <c r="CX79"/>
      <c r="CY79"/>
      <c r="CZ79"/>
      <c r="DA79"/>
      <c r="DB79"/>
      <c r="DC79"/>
      <c r="DD79"/>
      <c r="DE79"/>
      <c r="DF79"/>
    </row>
    <row r="80" spans="2:110" ht="15.75">
      <c r="B80" s="408">
        <v>10</v>
      </c>
      <c r="C80" s="413" t="s">
        <v>105</v>
      </c>
      <c r="D80" s="413">
        <v>400</v>
      </c>
      <c r="E80" s="413">
        <v>446</v>
      </c>
      <c r="F80" s="414">
        <v>0.9951</v>
      </c>
      <c r="G80" s="415">
        <v>0.9975499999999999</v>
      </c>
      <c r="I80" s="60">
        <v>4</v>
      </c>
      <c r="J80" s="231" t="s">
        <v>105</v>
      </c>
      <c r="K80" s="231">
        <v>400</v>
      </c>
      <c r="L80" s="231">
        <v>478</v>
      </c>
      <c r="M80" s="167">
        <v>0.998</v>
      </c>
      <c r="N80" s="168">
        <v>0.999</v>
      </c>
      <c r="P80" s="302">
        <v>5</v>
      </c>
      <c r="Q80" s="291" t="s">
        <v>105</v>
      </c>
      <c r="R80" s="291">
        <v>400</v>
      </c>
      <c r="S80" s="291">
        <v>500</v>
      </c>
      <c r="T80" s="292">
        <v>0.9982</v>
      </c>
      <c r="U80" s="303">
        <v>0.9991</v>
      </c>
      <c r="W80" s="270">
        <v>20</v>
      </c>
      <c r="X80" s="231" t="s">
        <v>105</v>
      </c>
      <c r="Y80" s="231">
        <v>400</v>
      </c>
      <c r="Z80" s="231">
        <v>516</v>
      </c>
      <c r="AA80" s="167">
        <v>0.9946</v>
      </c>
      <c r="AB80" s="168">
        <v>0.9973000000000001</v>
      </c>
      <c r="AD80" s="60">
        <v>1</v>
      </c>
      <c r="AE80" s="61" t="s">
        <v>105</v>
      </c>
      <c r="AF80" s="61">
        <v>400</v>
      </c>
      <c r="AG80" s="61">
        <v>553</v>
      </c>
      <c r="AH80" s="62">
        <v>1</v>
      </c>
      <c r="AI80" s="63">
        <v>1</v>
      </c>
      <c r="AK80" s="127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U80"/>
      <c r="CV80"/>
      <c r="CW80"/>
      <c r="CX80"/>
      <c r="CY80"/>
      <c r="CZ80"/>
      <c r="DA80"/>
      <c r="DB80"/>
      <c r="DC80"/>
      <c r="DD80"/>
      <c r="DE80"/>
      <c r="DF80"/>
    </row>
    <row r="81" spans="2:110" ht="15.75">
      <c r="B81" s="408">
        <v>57</v>
      </c>
      <c r="C81" s="413" t="s">
        <v>109</v>
      </c>
      <c r="D81" s="413">
        <v>400</v>
      </c>
      <c r="E81" s="413">
        <v>284</v>
      </c>
      <c r="F81" s="414">
        <v>0.9421</v>
      </c>
      <c r="G81" s="415">
        <v>0.9130499999999999</v>
      </c>
      <c r="I81" s="60">
        <v>53</v>
      </c>
      <c r="J81" s="231" t="s">
        <v>109</v>
      </c>
      <c r="K81" s="231">
        <v>400</v>
      </c>
      <c r="L81" s="231">
        <v>258</v>
      </c>
      <c r="M81" s="167">
        <v>0.9544</v>
      </c>
      <c r="N81" s="168">
        <v>0.9046536082474227</v>
      </c>
      <c r="P81" s="302">
        <v>40</v>
      </c>
      <c r="Q81" s="291" t="s">
        <v>109</v>
      </c>
      <c r="R81" s="291">
        <v>400</v>
      </c>
      <c r="S81" s="291">
        <v>341</v>
      </c>
      <c r="T81" s="292">
        <v>0.9677</v>
      </c>
      <c r="U81" s="303">
        <v>0.95435</v>
      </c>
      <c r="W81" s="270">
        <v>57</v>
      </c>
      <c r="X81" s="231" t="s">
        <v>109</v>
      </c>
      <c r="Y81" s="231">
        <v>400</v>
      </c>
      <c r="Z81" s="231">
        <v>332</v>
      </c>
      <c r="AA81" s="167">
        <v>0.9055</v>
      </c>
      <c r="AB81" s="168">
        <v>0.9162183544303797</v>
      </c>
      <c r="AD81" s="60">
        <v>50</v>
      </c>
      <c r="AE81" s="61" t="s">
        <v>109</v>
      </c>
      <c r="AF81" s="61">
        <v>400</v>
      </c>
      <c r="AG81" s="61">
        <v>201</v>
      </c>
      <c r="AH81" s="62">
        <v>0.9867</v>
      </c>
      <c r="AI81" s="63">
        <v>0.8916111940298508</v>
      </c>
      <c r="AK81" s="127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U81"/>
      <c r="CV81"/>
      <c r="CW81"/>
      <c r="CX81"/>
      <c r="CY81"/>
      <c r="CZ81"/>
      <c r="DA81"/>
      <c r="DB81"/>
      <c r="DC81"/>
      <c r="DD81"/>
      <c r="DE81"/>
      <c r="DF81"/>
    </row>
    <row r="82" spans="2:110" ht="15.75">
      <c r="B82" s="409">
        <v>68</v>
      </c>
      <c r="C82" s="416" t="s">
        <v>56</v>
      </c>
      <c r="D82" s="416">
        <v>700</v>
      </c>
      <c r="E82" s="416">
        <v>1552</v>
      </c>
      <c r="F82" s="417">
        <v>0.6598</v>
      </c>
      <c r="G82" s="418">
        <v>0.7989569744597249</v>
      </c>
      <c r="I82" s="60">
        <v>66</v>
      </c>
      <c r="J82" s="231" t="s">
        <v>56</v>
      </c>
      <c r="K82" s="231">
        <v>700</v>
      </c>
      <c r="L82" s="231">
        <v>1337</v>
      </c>
      <c r="M82" s="167">
        <v>0.6613</v>
      </c>
      <c r="N82" s="168">
        <v>0.8200818181818181</v>
      </c>
      <c r="P82" s="302">
        <v>62</v>
      </c>
      <c r="Q82" s="291" t="s">
        <v>56</v>
      </c>
      <c r="R82" s="291">
        <v>700</v>
      </c>
      <c r="S82" s="291">
        <v>1389</v>
      </c>
      <c r="T82" s="292">
        <v>0.7518</v>
      </c>
      <c r="U82" s="303">
        <v>0.870003194103194</v>
      </c>
      <c r="W82" s="270">
        <v>72</v>
      </c>
      <c r="X82" s="231" t="s">
        <v>56</v>
      </c>
      <c r="Y82" s="231">
        <v>700</v>
      </c>
      <c r="Z82" s="231">
        <v>1434</v>
      </c>
      <c r="AA82" s="167">
        <v>0.6629</v>
      </c>
      <c r="AB82" s="168">
        <v>0.8111846200241255</v>
      </c>
      <c r="AD82" s="60">
        <v>60</v>
      </c>
      <c r="AE82" s="61" t="s">
        <v>56</v>
      </c>
      <c r="AF82" s="61">
        <v>700</v>
      </c>
      <c r="AG82" s="61">
        <v>1309</v>
      </c>
      <c r="AH82" s="62">
        <v>0.698</v>
      </c>
      <c r="AI82" s="63">
        <v>0.8384495412844036</v>
      </c>
      <c r="AK82" s="127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U82"/>
      <c r="CV82"/>
      <c r="CW82"/>
      <c r="CX82"/>
      <c r="CY82"/>
      <c r="CZ82"/>
      <c r="DA82"/>
      <c r="DB82"/>
      <c r="DC82"/>
      <c r="DD82"/>
      <c r="DE82"/>
      <c r="DF82"/>
    </row>
    <row r="83" spans="2:110" ht="15.75">
      <c r="B83" s="408">
        <v>17</v>
      </c>
      <c r="C83" s="413" t="s">
        <v>18</v>
      </c>
      <c r="D83" s="413">
        <v>700</v>
      </c>
      <c r="E83" s="413">
        <v>1245</v>
      </c>
      <c r="F83" s="414">
        <v>0.9894</v>
      </c>
      <c r="G83" s="415">
        <v>0.9946999999999999</v>
      </c>
      <c r="I83" s="60">
        <v>23</v>
      </c>
      <c r="J83" s="231" t="s">
        <v>18</v>
      </c>
      <c r="K83" s="231">
        <v>700</v>
      </c>
      <c r="L83" s="231">
        <v>1251</v>
      </c>
      <c r="M83" s="167">
        <v>0.9802</v>
      </c>
      <c r="N83" s="168">
        <v>0.9901</v>
      </c>
      <c r="P83" s="302">
        <v>18</v>
      </c>
      <c r="Q83" s="291" t="s">
        <v>18</v>
      </c>
      <c r="R83" s="291">
        <v>700</v>
      </c>
      <c r="S83" s="291">
        <v>1569</v>
      </c>
      <c r="T83" s="292">
        <v>0.9901</v>
      </c>
      <c r="U83" s="303">
        <v>0.9945166666666667</v>
      </c>
      <c r="W83" s="270">
        <v>35</v>
      </c>
      <c r="X83" s="231" t="s">
        <v>18</v>
      </c>
      <c r="Y83" s="231">
        <v>700</v>
      </c>
      <c r="Z83" s="231">
        <v>1382</v>
      </c>
      <c r="AA83" s="167">
        <v>0.9503</v>
      </c>
      <c r="AB83" s="168">
        <v>0.97515</v>
      </c>
      <c r="AD83" s="60">
        <v>27</v>
      </c>
      <c r="AE83" s="61" t="s">
        <v>18</v>
      </c>
      <c r="AF83" s="61">
        <v>700</v>
      </c>
      <c r="AG83" s="61">
        <v>1091</v>
      </c>
      <c r="AH83" s="62">
        <v>0.9323</v>
      </c>
      <c r="AI83" s="63">
        <v>0.9642069948186529</v>
      </c>
      <c r="AK83" s="127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U83"/>
      <c r="CV83"/>
      <c r="CW83"/>
      <c r="CX83"/>
      <c r="CY83"/>
      <c r="CZ83"/>
      <c r="DA83"/>
      <c r="DB83"/>
      <c r="DC83"/>
      <c r="DD83"/>
      <c r="DE83"/>
      <c r="DF83"/>
    </row>
    <row r="84" spans="2:110" ht="15.75">
      <c r="B84" s="408">
        <v>26</v>
      </c>
      <c r="C84" s="413" t="s">
        <v>9</v>
      </c>
      <c r="D84" s="413">
        <v>700</v>
      </c>
      <c r="E84" s="413">
        <v>1363</v>
      </c>
      <c r="F84" s="414">
        <v>0.9682</v>
      </c>
      <c r="G84" s="415">
        <v>0.9841</v>
      </c>
      <c r="I84" s="60">
        <v>28</v>
      </c>
      <c r="J84" s="231" t="s">
        <v>9</v>
      </c>
      <c r="K84" s="231">
        <v>700</v>
      </c>
      <c r="L84" s="231">
        <v>1615</v>
      </c>
      <c r="M84" s="167">
        <v>0.9654</v>
      </c>
      <c r="N84" s="168">
        <v>0.9824429305912596</v>
      </c>
      <c r="P84" s="302">
        <v>29</v>
      </c>
      <c r="Q84" s="291" t="s">
        <v>9</v>
      </c>
      <c r="R84" s="291">
        <v>700</v>
      </c>
      <c r="S84" s="291">
        <v>2299</v>
      </c>
      <c r="T84" s="292">
        <v>0.9715</v>
      </c>
      <c r="U84" s="303">
        <v>0.9850311501597444</v>
      </c>
      <c r="W84" s="270">
        <v>27</v>
      </c>
      <c r="X84" s="231" t="s">
        <v>9</v>
      </c>
      <c r="Y84" s="231">
        <v>700</v>
      </c>
      <c r="Z84" s="231">
        <v>1594</v>
      </c>
      <c r="AA84" s="167">
        <v>0.9846</v>
      </c>
      <c r="AB84" s="168">
        <v>0.9911011988011988</v>
      </c>
      <c r="AD84" s="60">
        <v>17</v>
      </c>
      <c r="AE84" s="61" t="s">
        <v>9</v>
      </c>
      <c r="AF84" s="61">
        <v>700</v>
      </c>
      <c r="AG84" s="61">
        <v>1472</v>
      </c>
      <c r="AH84" s="62">
        <v>0.982</v>
      </c>
      <c r="AI84" s="63">
        <v>0.991</v>
      </c>
      <c r="AK84" s="127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U84"/>
      <c r="CV84"/>
      <c r="CW84"/>
      <c r="CX84"/>
      <c r="CY84"/>
      <c r="CZ84"/>
      <c r="DA84"/>
      <c r="DB84"/>
      <c r="DC84"/>
      <c r="DD84"/>
      <c r="DE84"/>
      <c r="DF84"/>
    </row>
    <row r="85" spans="2:110" ht="15.75">
      <c r="B85" s="408">
        <v>6</v>
      </c>
      <c r="C85" s="413" t="s">
        <v>3</v>
      </c>
      <c r="D85" s="413">
        <v>400</v>
      </c>
      <c r="E85" s="413">
        <v>687</v>
      </c>
      <c r="F85" s="414">
        <v>0.9983</v>
      </c>
      <c r="G85" s="415">
        <v>0.99915</v>
      </c>
      <c r="I85" s="60">
        <v>8</v>
      </c>
      <c r="J85" s="231" t="s">
        <v>3</v>
      </c>
      <c r="K85" s="231">
        <v>400</v>
      </c>
      <c r="L85" s="231">
        <v>528</v>
      </c>
      <c r="M85" s="167">
        <v>0.9982</v>
      </c>
      <c r="N85" s="168">
        <v>0.9981825688073394</v>
      </c>
      <c r="P85" s="302">
        <v>1</v>
      </c>
      <c r="Q85" s="291" t="s">
        <v>3</v>
      </c>
      <c r="R85" s="291">
        <v>400</v>
      </c>
      <c r="S85" s="291">
        <v>593</v>
      </c>
      <c r="T85" s="292">
        <v>1</v>
      </c>
      <c r="U85" s="303">
        <v>1</v>
      </c>
      <c r="W85" s="270">
        <v>14</v>
      </c>
      <c r="X85" s="231" t="s">
        <v>3</v>
      </c>
      <c r="Y85" s="231">
        <v>400</v>
      </c>
      <c r="Z85" s="231">
        <v>605</v>
      </c>
      <c r="AA85" s="167">
        <v>0.996</v>
      </c>
      <c r="AB85" s="168">
        <v>0.998</v>
      </c>
      <c r="AD85" s="60">
        <v>19</v>
      </c>
      <c r="AE85" s="61" t="s">
        <v>3</v>
      </c>
      <c r="AF85" s="61">
        <v>400</v>
      </c>
      <c r="AG85" s="61">
        <v>406</v>
      </c>
      <c r="AH85" s="62">
        <v>0.9626</v>
      </c>
      <c r="AI85" s="63">
        <v>0.9813000000000001</v>
      </c>
      <c r="AK85" s="127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U85"/>
      <c r="CV85"/>
      <c r="CW85"/>
      <c r="CX85"/>
      <c r="CY85"/>
      <c r="CZ85"/>
      <c r="DA85"/>
      <c r="DB85"/>
      <c r="DC85"/>
      <c r="DD85"/>
      <c r="DE85"/>
      <c r="DF85"/>
    </row>
    <row r="86" spans="2:110" ht="15.75">
      <c r="B86" s="408">
        <v>30</v>
      </c>
      <c r="C86" s="413" t="s">
        <v>83</v>
      </c>
      <c r="D86" s="413">
        <v>400</v>
      </c>
      <c r="E86" s="413">
        <v>1105</v>
      </c>
      <c r="F86" s="414">
        <v>0.96</v>
      </c>
      <c r="G86" s="415">
        <v>0.98</v>
      </c>
      <c r="I86" s="60">
        <v>44</v>
      </c>
      <c r="J86" s="231" t="s">
        <v>83</v>
      </c>
      <c r="K86" s="231">
        <v>400</v>
      </c>
      <c r="L86" s="231">
        <v>803</v>
      </c>
      <c r="M86" s="167">
        <v>0.8951</v>
      </c>
      <c r="N86" s="168">
        <v>0.9426157894736842</v>
      </c>
      <c r="P86" s="302">
        <v>57</v>
      </c>
      <c r="Q86" s="291" t="s">
        <v>83</v>
      </c>
      <c r="R86" s="291">
        <v>400</v>
      </c>
      <c r="S86" s="291">
        <v>663</v>
      </c>
      <c r="T86" s="292">
        <v>0.8042</v>
      </c>
      <c r="U86" s="303">
        <v>0.9021</v>
      </c>
      <c r="W86" s="270">
        <v>60</v>
      </c>
      <c r="X86" s="231" t="s">
        <v>83</v>
      </c>
      <c r="Y86" s="231">
        <v>400</v>
      </c>
      <c r="Z86" s="231">
        <v>873</v>
      </c>
      <c r="AA86" s="167">
        <v>0.7861</v>
      </c>
      <c r="AB86" s="168">
        <v>0.8917136971046771</v>
      </c>
      <c r="AD86" s="60">
        <v>46</v>
      </c>
      <c r="AE86" s="61" t="s">
        <v>83</v>
      </c>
      <c r="AF86" s="61">
        <v>400</v>
      </c>
      <c r="AG86" s="61">
        <v>750</v>
      </c>
      <c r="AH86" s="62">
        <v>0.8024</v>
      </c>
      <c r="AI86" s="63">
        <v>0.8992132450331125</v>
      </c>
      <c r="AK86" s="127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U86"/>
      <c r="CV86"/>
      <c r="CW86"/>
      <c r="CX86"/>
      <c r="CY86"/>
      <c r="CZ86"/>
      <c r="DA86"/>
      <c r="DB86"/>
      <c r="DC86"/>
      <c r="DD86"/>
      <c r="DE86"/>
      <c r="DF86"/>
    </row>
    <row r="87" spans="2:110" ht="15.75">
      <c r="B87" s="408">
        <v>33</v>
      </c>
      <c r="C87" s="413" t="s">
        <v>41</v>
      </c>
      <c r="D87" s="413">
        <v>700</v>
      </c>
      <c r="E87" s="413">
        <v>1474</v>
      </c>
      <c r="F87" s="414">
        <v>0.9492</v>
      </c>
      <c r="G87" s="415">
        <v>0.9709811821471652</v>
      </c>
      <c r="I87" s="60">
        <v>40</v>
      </c>
      <c r="J87" s="231" t="s">
        <v>41</v>
      </c>
      <c r="K87" s="231">
        <v>700</v>
      </c>
      <c r="L87" s="231">
        <v>1523</v>
      </c>
      <c r="M87" s="167">
        <v>0.9246</v>
      </c>
      <c r="N87" s="168">
        <v>0.9580854406130268</v>
      </c>
      <c r="P87" s="302">
        <v>48</v>
      </c>
      <c r="Q87" s="291" t="s">
        <v>41</v>
      </c>
      <c r="R87" s="291">
        <v>700</v>
      </c>
      <c r="S87" s="291">
        <v>1643</v>
      </c>
      <c r="T87" s="292">
        <v>0.8951</v>
      </c>
      <c r="U87" s="303">
        <v>0.937574630541872</v>
      </c>
      <c r="W87" s="270">
        <v>58</v>
      </c>
      <c r="X87" s="231" t="s">
        <v>41</v>
      </c>
      <c r="Y87" s="231">
        <v>700</v>
      </c>
      <c r="Z87" s="231">
        <v>1720</v>
      </c>
      <c r="AA87" s="167">
        <v>0.8366</v>
      </c>
      <c r="AB87" s="168">
        <v>0.9046270777479892</v>
      </c>
      <c r="AD87" s="60">
        <v>51</v>
      </c>
      <c r="AE87" s="61" t="s">
        <v>41</v>
      </c>
      <c r="AF87" s="61">
        <v>700</v>
      </c>
      <c r="AG87" s="61">
        <v>1214</v>
      </c>
      <c r="AH87" s="62">
        <v>0.8225</v>
      </c>
      <c r="AI87" s="63">
        <v>0.8877624555160142</v>
      </c>
      <c r="AK87" s="12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U87"/>
      <c r="CV87"/>
      <c r="CW87"/>
      <c r="CX87"/>
      <c r="CY87"/>
      <c r="CZ87"/>
      <c r="DA87"/>
      <c r="DB87"/>
      <c r="DC87"/>
      <c r="DD87"/>
      <c r="DE87"/>
      <c r="DF87"/>
    </row>
    <row r="88" spans="2:110" ht="15.75">
      <c r="B88" s="408">
        <v>37</v>
      </c>
      <c r="C88" s="413" t="s">
        <v>30</v>
      </c>
      <c r="D88" s="413">
        <v>1500</v>
      </c>
      <c r="E88" s="413">
        <v>4020</v>
      </c>
      <c r="F88" s="414">
        <v>0.9309</v>
      </c>
      <c r="G88" s="415">
        <v>0.9618310316139767</v>
      </c>
      <c r="I88" s="60">
        <v>47</v>
      </c>
      <c r="J88" s="231" t="s">
        <v>30</v>
      </c>
      <c r="K88" s="231">
        <v>1500</v>
      </c>
      <c r="L88" s="231">
        <v>4259</v>
      </c>
      <c r="M88" s="167">
        <v>0.9032</v>
      </c>
      <c r="N88" s="168">
        <v>0.939105658669081</v>
      </c>
      <c r="P88" s="302">
        <v>51</v>
      </c>
      <c r="Q88" s="291" t="s">
        <v>30</v>
      </c>
      <c r="R88" s="291">
        <v>1500</v>
      </c>
      <c r="S88" s="291">
        <v>4164</v>
      </c>
      <c r="T88" s="292">
        <v>0.8604</v>
      </c>
      <c r="U88" s="303">
        <v>0.9171505494505494</v>
      </c>
      <c r="W88" s="270">
        <v>59</v>
      </c>
      <c r="X88" s="231" t="s">
        <v>30</v>
      </c>
      <c r="Y88" s="231">
        <v>1500</v>
      </c>
      <c r="Z88" s="231">
        <v>4027</v>
      </c>
      <c r="AA88" s="167">
        <v>0.8194</v>
      </c>
      <c r="AB88" s="168">
        <v>0.8928632653061225</v>
      </c>
      <c r="AD88" s="60">
        <v>37</v>
      </c>
      <c r="AE88" s="61" t="s">
        <v>30</v>
      </c>
      <c r="AF88" s="61">
        <v>1500</v>
      </c>
      <c r="AG88" s="61">
        <v>3896</v>
      </c>
      <c r="AH88" s="62">
        <v>0.887</v>
      </c>
      <c r="AI88" s="63">
        <v>0.9370936546674802</v>
      </c>
      <c r="AK88" s="127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U88"/>
      <c r="CV88"/>
      <c r="CW88"/>
      <c r="CX88"/>
      <c r="CY88"/>
      <c r="CZ88"/>
      <c r="DA88"/>
      <c r="DB88"/>
      <c r="DC88"/>
      <c r="DD88"/>
      <c r="DE88"/>
      <c r="DF88"/>
    </row>
    <row r="89" spans="2:110" ht="15.75">
      <c r="B89" s="408">
        <v>1</v>
      </c>
      <c r="C89" s="413" t="s">
        <v>103</v>
      </c>
      <c r="D89" s="413">
        <v>400</v>
      </c>
      <c r="E89" s="413">
        <v>724</v>
      </c>
      <c r="F89" s="414">
        <v>1</v>
      </c>
      <c r="G89" s="415">
        <v>1</v>
      </c>
      <c r="I89" s="60">
        <v>1</v>
      </c>
      <c r="J89" s="231" t="s">
        <v>103</v>
      </c>
      <c r="K89" s="231">
        <v>400</v>
      </c>
      <c r="L89" s="231">
        <v>688</v>
      </c>
      <c r="M89" s="167">
        <v>1</v>
      </c>
      <c r="N89" s="168">
        <v>1</v>
      </c>
      <c r="P89" s="302">
        <v>1</v>
      </c>
      <c r="Q89" s="291" t="s">
        <v>103</v>
      </c>
      <c r="R89" s="291">
        <v>400</v>
      </c>
      <c r="S89" s="291">
        <v>533</v>
      </c>
      <c r="T89" s="292">
        <v>1</v>
      </c>
      <c r="U89" s="303">
        <v>1</v>
      </c>
      <c r="W89" s="270">
        <v>1</v>
      </c>
      <c r="X89" s="231" t="s">
        <v>103</v>
      </c>
      <c r="Y89" s="231">
        <v>400</v>
      </c>
      <c r="Z89" s="231">
        <v>804</v>
      </c>
      <c r="AA89" s="167">
        <v>1</v>
      </c>
      <c r="AB89" s="168">
        <v>1</v>
      </c>
      <c r="AD89" s="60">
        <v>1</v>
      </c>
      <c r="AE89" s="61" t="s">
        <v>103</v>
      </c>
      <c r="AF89" s="61">
        <v>400</v>
      </c>
      <c r="AG89" s="61">
        <v>860</v>
      </c>
      <c r="AH89" s="62">
        <v>1</v>
      </c>
      <c r="AI89" s="63">
        <v>1</v>
      </c>
      <c r="AK89" s="127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U89"/>
      <c r="CV89"/>
      <c r="CW89"/>
      <c r="CX89"/>
      <c r="CY89"/>
      <c r="CZ89"/>
      <c r="DA89"/>
      <c r="DB89"/>
      <c r="DC89"/>
      <c r="DD89"/>
      <c r="DE89"/>
      <c r="DF89"/>
    </row>
    <row r="90" spans="2:110" ht="15.75">
      <c r="B90" s="408">
        <v>1</v>
      </c>
      <c r="C90" s="413" t="s">
        <v>36</v>
      </c>
      <c r="D90" s="413">
        <v>400</v>
      </c>
      <c r="E90" s="413">
        <v>820</v>
      </c>
      <c r="F90" s="414">
        <v>1</v>
      </c>
      <c r="G90" s="415">
        <v>1</v>
      </c>
      <c r="I90" s="60">
        <v>1</v>
      </c>
      <c r="J90" s="231" t="s">
        <v>36</v>
      </c>
      <c r="K90" s="231">
        <v>400</v>
      </c>
      <c r="L90" s="231">
        <v>890</v>
      </c>
      <c r="M90" s="167">
        <v>1</v>
      </c>
      <c r="N90" s="168">
        <v>1</v>
      </c>
      <c r="P90" s="302">
        <v>22</v>
      </c>
      <c r="Q90" s="291" t="s">
        <v>36</v>
      </c>
      <c r="R90" s="291">
        <v>400</v>
      </c>
      <c r="S90" s="291">
        <v>846</v>
      </c>
      <c r="T90" s="292">
        <v>0.9925</v>
      </c>
      <c r="U90" s="303">
        <v>0.9922321428571429</v>
      </c>
      <c r="W90" s="270">
        <v>1</v>
      </c>
      <c r="X90" s="231" t="s">
        <v>36</v>
      </c>
      <c r="Y90" s="231">
        <v>400</v>
      </c>
      <c r="Z90" s="231">
        <v>895</v>
      </c>
      <c r="AA90" s="167">
        <v>1</v>
      </c>
      <c r="AB90" s="168">
        <v>1</v>
      </c>
      <c r="AD90" s="60">
        <v>1</v>
      </c>
      <c r="AE90" s="61" t="s">
        <v>36</v>
      </c>
      <c r="AF90" s="61">
        <v>400</v>
      </c>
      <c r="AG90" s="61">
        <v>705</v>
      </c>
      <c r="AH90" s="62">
        <v>1</v>
      </c>
      <c r="AI90" s="63">
        <v>1</v>
      </c>
      <c r="AK90" s="127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U90"/>
      <c r="CV90"/>
      <c r="CW90"/>
      <c r="CX90"/>
      <c r="CY90"/>
      <c r="CZ90"/>
      <c r="DA90"/>
      <c r="DB90"/>
      <c r="DC90"/>
      <c r="DD90"/>
      <c r="DE90"/>
      <c r="DF90"/>
    </row>
    <row r="91" spans="2:110" ht="15.75">
      <c r="B91" s="408">
        <v>6</v>
      </c>
      <c r="C91" s="413" t="s">
        <v>24</v>
      </c>
      <c r="D91" s="413">
        <v>400</v>
      </c>
      <c r="E91" s="413">
        <v>1062</v>
      </c>
      <c r="F91" s="414">
        <v>0.9991</v>
      </c>
      <c r="G91" s="415">
        <v>0.9991613989637306</v>
      </c>
      <c r="I91" s="60">
        <v>1</v>
      </c>
      <c r="J91" s="231" t="s">
        <v>24</v>
      </c>
      <c r="K91" s="231">
        <v>400</v>
      </c>
      <c r="L91" s="231">
        <v>914</v>
      </c>
      <c r="M91" s="167">
        <v>1</v>
      </c>
      <c r="N91" s="168">
        <v>1</v>
      </c>
      <c r="P91" s="302">
        <v>1</v>
      </c>
      <c r="Q91" s="291" t="s">
        <v>24</v>
      </c>
      <c r="R91" s="291">
        <v>400</v>
      </c>
      <c r="S91" s="291">
        <v>900</v>
      </c>
      <c r="T91" s="292">
        <v>1</v>
      </c>
      <c r="U91" s="303">
        <v>1</v>
      </c>
      <c r="W91" s="270">
        <v>1</v>
      </c>
      <c r="X91" s="231" t="s">
        <v>24</v>
      </c>
      <c r="Y91" s="231">
        <v>400</v>
      </c>
      <c r="Z91" s="231">
        <v>885</v>
      </c>
      <c r="AA91" s="167">
        <v>1</v>
      </c>
      <c r="AB91" s="168">
        <v>1</v>
      </c>
      <c r="AD91" s="60">
        <v>1</v>
      </c>
      <c r="AE91" s="61" t="s">
        <v>24</v>
      </c>
      <c r="AF91" s="61">
        <v>400</v>
      </c>
      <c r="AG91" s="61">
        <v>706</v>
      </c>
      <c r="AH91" s="62">
        <v>1</v>
      </c>
      <c r="AI91" s="63">
        <v>1</v>
      </c>
      <c r="AK91" s="127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U91"/>
      <c r="CV91"/>
      <c r="CW91"/>
      <c r="CX91"/>
      <c r="CY91"/>
      <c r="CZ91"/>
      <c r="DA91"/>
      <c r="DB91"/>
      <c r="DC91"/>
      <c r="DD91"/>
      <c r="DE91"/>
      <c r="DF91"/>
    </row>
    <row r="92" spans="2:110" ht="15.75">
      <c r="B92" s="408">
        <v>1</v>
      </c>
      <c r="C92" s="413" t="s">
        <v>52</v>
      </c>
      <c r="D92" s="413">
        <v>400</v>
      </c>
      <c r="E92" s="413">
        <v>653</v>
      </c>
      <c r="F92" s="414">
        <v>1</v>
      </c>
      <c r="G92" s="415">
        <v>1</v>
      </c>
      <c r="I92" s="60">
        <v>1</v>
      </c>
      <c r="J92" s="231" t="s">
        <v>52</v>
      </c>
      <c r="K92" s="231">
        <v>400</v>
      </c>
      <c r="L92" s="231">
        <v>772</v>
      </c>
      <c r="M92" s="167">
        <v>1</v>
      </c>
      <c r="N92" s="168">
        <v>1</v>
      </c>
      <c r="P92" s="302">
        <v>1</v>
      </c>
      <c r="Q92" s="291" t="s">
        <v>52</v>
      </c>
      <c r="R92" s="291">
        <v>400</v>
      </c>
      <c r="S92" s="291">
        <v>723</v>
      </c>
      <c r="T92" s="292">
        <v>1</v>
      </c>
      <c r="U92" s="303">
        <v>1</v>
      </c>
      <c r="W92" s="270">
        <v>1</v>
      </c>
      <c r="X92" s="231" t="s">
        <v>52</v>
      </c>
      <c r="Y92" s="231">
        <v>400</v>
      </c>
      <c r="Z92" s="231">
        <v>533</v>
      </c>
      <c r="AA92" s="167">
        <v>1</v>
      </c>
      <c r="AB92" s="168">
        <v>1</v>
      </c>
      <c r="AD92" s="60">
        <v>1</v>
      </c>
      <c r="AE92" s="61" t="s">
        <v>52</v>
      </c>
      <c r="AF92" s="61">
        <v>400</v>
      </c>
      <c r="AG92" s="61">
        <v>478</v>
      </c>
      <c r="AH92" s="62">
        <v>1</v>
      </c>
      <c r="AI92" s="63">
        <v>1</v>
      </c>
      <c r="AK92" s="127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U92"/>
      <c r="CV92"/>
      <c r="CW92"/>
      <c r="CX92"/>
      <c r="CY92"/>
      <c r="CZ92"/>
      <c r="DA92"/>
      <c r="DB92"/>
      <c r="DC92"/>
      <c r="DD92"/>
      <c r="DE92"/>
      <c r="DF92"/>
    </row>
    <row r="93" spans="2:110" ht="15.75">
      <c r="B93" s="408">
        <v>45</v>
      </c>
      <c r="C93" s="413" t="s">
        <v>165</v>
      </c>
      <c r="D93" s="413">
        <v>400</v>
      </c>
      <c r="E93" s="413">
        <v>311</v>
      </c>
      <c r="F93" s="414">
        <v>0.9895</v>
      </c>
      <c r="G93" s="415">
        <v>0.9490500000000001</v>
      </c>
      <c r="I93" s="60">
        <v>31</v>
      </c>
      <c r="J93" s="231" t="s">
        <v>165</v>
      </c>
      <c r="K93" s="231">
        <v>400</v>
      </c>
      <c r="L93" s="231">
        <v>367</v>
      </c>
      <c r="M93" s="167">
        <v>0.9898</v>
      </c>
      <c r="N93" s="168">
        <v>0.9783999999999999</v>
      </c>
      <c r="P93" s="302">
        <v>31</v>
      </c>
      <c r="Q93" s="293" t="s">
        <v>165</v>
      </c>
      <c r="R93" s="291">
        <v>400</v>
      </c>
      <c r="S93" s="291">
        <v>404</v>
      </c>
      <c r="T93" s="292">
        <v>0.9588</v>
      </c>
      <c r="U93" s="303">
        <v>0.9774327868852459</v>
      </c>
      <c r="W93" s="270">
        <v>42</v>
      </c>
      <c r="X93" s="231" t="s">
        <v>201</v>
      </c>
      <c r="Y93" s="231">
        <v>400</v>
      </c>
      <c r="Z93" s="231">
        <v>354</v>
      </c>
      <c r="AA93" s="167">
        <v>0.9597</v>
      </c>
      <c r="AB93" s="168">
        <v>0.95685</v>
      </c>
      <c r="AD93" s="60">
        <v>23</v>
      </c>
      <c r="AE93" s="61" t="s">
        <v>165</v>
      </c>
      <c r="AF93" s="61">
        <v>400</v>
      </c>
      <c r="AG93" s="61">
        <v>409</v>
      </c>
      <c r="AH93" s="62">
        <v>0.945</v>
      </c>
      <c r="AI93" s="63">
        <v>0.9724999999999999</v>
      </c>
      <c r="AK93" s="127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U93"/>
      <c r="CV93"/>
      <c r="CW93"/>
      <c r="CX93"/>
      <c r="CY93"/>
      <c r="CZ93"/>
      <c r="DA93"/>
      <c r="DB93"/>
      <c r="DC93"/>
      <c r="DD93"/>
      <c r="DE93"/>
      <c r="DF93"/>
    </row>
    <row r="94" spans="2:110" ht="15.75">
      <c r="B94" s="380">
        <v>72</v>
      </c>
      <c r="C94" s="330" t="s">
        <v>114</v>
      </c>
      <c r="D94" s="330">
        <v>1500</v>
      </c>
      <c r="E94" s="330">
        <v>944</v>
      </c>
      <c r="F94" s="331">
        <v>0.5197</v>
      </c>
      <c r="G94" s="332">
        <v>0.55859802259887</v>
      </c>
      <c r="I94" s="329">
        <v>73</v>
      </c>
      <c r="J94" s="330" t="s">
        <v>114</v>
      </c>
      <c r="K94" s="330">
        <v>1500</v>
      </c>
      <c r="L94" s="330">
        <v>775</v>
      </c>
      <c r="M94" s="331">
        <v>0.4014</v>
      </c>
      <c r="N94" s="332">
        <v>0.5252518207282914</v>
      </c>
      <c r="P94" s="307">
        <v>75</v>
      </c>
      <c r="Q94" s="296" t="s">
        <v>114</v>
      </c>
      <c r="R94" s="296">
        <v>1500</v>
      </c>
      <c r="S94" s="296">
        <v>688</v>
      </c>
      <c r="T94" s="297">
        <v>0.3231</v>
      </c>
      <c r="U94" s="311">
        <v>0.5195333333333333</v>
      </c>
      <c r="W94" s="277">
        <v>81</v>
      </c>
      <c r="X94" s="275" t="s">
        <v>114</v>
      </c>
      <c r="Y94" s="275">
        <v>1500</v>
      </c>
      <c r="Z94" s="275">
        <v>591</v>
      </c>
      <c r="AA94" s="274">
        <v>0.2916</v>
      </c>
      <c r="AB94" s="273">
        <v>0.39100625</v>
      </c>
      <c r="AD94" s="140">
        <v>71</v>
      </c>
      <c r="AE94" s="178" t="s">
        <v>114</v>
      </c>
      <c r="AF94" s="178">
        <v>1500</v>
      </c>
      <c r="AG94" s="178">
        <v>474</v>
      </c>
      <c r="AH94" s="179">
        <v>0.2202</v>
      </c>
      <c r="AI94" s="180">
        <v>0.32008111587982835</v>
      </c>
      <c r="AK94" s="127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U94"/>
      <c r="CV94"/>
      <c r="CW94"/>
      <c r="CX94"/>
      <c r="CY94"/>
      <c r="CZ94"/>
      <c r="DA94"/>
      <c r="DB94"/>
      <c r="DC94"/>
      <c r="DD94"/>
      <c r="DE94"/>
      <c r="DF94"/>
    </row>
    <row r="95" spans="2:110" ht="15.75">
      <c r="B95" s="408">
        <v>2</v>
      </c>
      <c r="C95" s="413" t="s">
        <v>13</v>
      </c>
      <c r="D95" s="413">
        <v>700</v>
      </c>
      <c r="E95" s="413">
        <v>1742</v>
      </c>
      <c r="F95" s="414">
        <v>0.9994</v>
      </c>
      <c r="G95" s="415">
        <v>0.9997</v>
      </c>
      <c r="I95" s="60">
        <v>6</v>
      </c>
      <c r="J95" s="231" t="s">
        <v>13</v>
      </c>
      <c r="K95" s="231">
        <v>700</v>
      </c>
      <c r="L95" s="231">
        <v>1752</v>
      </c>
      <c r="M95" s="167">
        <v>0.9973</v>
      </c>
      <c r="N95" s="168">
        <v>0.99865</v>
      </c>
      <c r="P95" s="302">
        <v>2</v>
      </c>
      <c r="Q95" s="291" t="s">
        <v>13</v>
      </c>
      <c r="R95" s="291">
        <v>700</v>
      </c>
      <c r="S95" s="291">
        <v>1871</v>
      </c>
      <c r="T95" s="292">
        <v>0.999</v>
      </c>
      <c r="U95" s="303">
        <v>0.9995</v>
      </c>
      <c r="W95" s="270">
        <v>1</v>
      </c>
      <c r="X95" s="231" t="s">
        <v>13</v>
      </c>
      <c r="Y95" s="231">
        <v>700</v>
      </c>
      <c r="Z95" s="231">
        <v>1975</v>
      </c>
      <c r="AA95" s="167">
        <v>1</v>
      </c>
      <c r="AB95" s="168">
        <v>1</v>
      </c>
      <c r="AD95" s="60">
        <v>1</v>
      </c>
      <c r="AE95" s="61" t="s">
        <v>13</v>
      </c>
      <c r="AF95" s="61">
        <v>700</v>
      </c>
      <c r="AG95" s="61">
        <v>1813</v>
      </c>
      <c r="AH95" s="62">
        <v>1</v>
      </c>
      <c r="AI95" s="63">
        <v>1</v>
      </c>
      <c r="AK95" s="127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U95"/>
      <c r="CV95"/>
      <c r="CW95"/>
      <c r="CX95"/>
      <c r="CY95"/>
      <c r="CZ95"/>
      <c r="DA95"/>
      <c r="DB95"/>
      <c r="DC95"/>
      <c r="DD95"/>
      <c r="DE95"/>
      <c r="DF95"/>
    </row>
    <row r="96" spans="2:110" ht="15.75">
      <c r="B96" s="408">
        <v>22</v>
      </c>
      <c r="C96" s="413" t="s">
        <v>99</v>
      </c>
      <c r="D96" s="413">
        <v>400</v>
      </c>
      <c r="E96" s="413">
        <v>391</v>
      </c>
      <c r="F96" s="414">
        <v>0.9947</v>
      </c>
      <c r="G96" s="415">
        <v>0.9910956140350877</v>
      </c>
      <c r="I96" s="60">
        <v>37</v>
      </c>
      <c r="J96" s="231" t="s">
        <v>99</v>
      </c>
      <c r="K96" s="231">
        <v>400</v>
      </c>
      <c r="L96" s="231">
        <v>339</v>
      </c>
      <c r="M96" s="167">
        <v>0.9953</v>
      </c>
      <c r="N96" s="168">
        <v>0.96715</v>
      </c>
      <c r="P96" s="302">
        <v>8</v>
      </c>
      <c r="Q96" s="291" t="s">
        <v>99</v>
      </c>
      <c r="R96" s="291">
        <v>400</v>
      </c>
      <c r="S96" s="291">
        <v>427</v>
      </c>
      <c r="T96" s="292">
        <v>0.9974</v>
      </c>
      <c r="U96" s="303">
        <v>0.9986999999999999</v>
      </c>
      <c r="W96" s="270">
        <v>25</v>
      </c>
      <c r="X96" s="231" t="s">
        <v>99</v>
      </c>
      <c r="Y96" s="231">
        <v>400</v>
      </c>
      <c r="Z96" s="231">
        <v>424</v>
      </c>
      <c r="AA96" s="167">
        <v>0.9928</v>
      </c>
      <c r="AB96" s="168">
        <v>0.9964</v>
      </c>
      <c r="AD96" s="60">
        <v>9</v>
      </c>
      <c r="AE96" s="61" t="s">
        <v>99</v>
      </c>
      <c r="AF96" s="61">
        <v>400</v>
      </c>
      <c r="AG96" s="61">
        <v>522</v>
      </c>
      <c r="AH96" s="62">
        <v>0.9945</v>
      </c>
      <c r="AI96" s="63">
        <v>0.9965697278911565</v>
      </c>
      <c r="AK96" s="127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U96"/>
      <c r="CV96"/>
      <c r="CW96"/>
      <c r="CX96"/>
      <c r="CY96"/>
      <c r="CZ96"/>
      <c r="DA96"/>
      <c r="DB96"/>
      <c r="DC96"/>
      <c r="DD96"/>
      <c r="DE96"/>
      <c r="DF96"/>
    </row>
    <row r="97" spans="2:110" ht="15.75">
      <c r="B97" s="408">
        <v>7</v>
      </c>
      <c r="C97" s="413" t="s">
        <v>17</v>
      </c>
      <c r="D97" s="413">
        <v>400</v>
      </c>
      <c r="E97" s="413">
        <v>452</v>
      </c>
      <c r="F97" s="414">
        <v>0.9982</v>
      </c>
      <c r="G97" s="415">
        <v>0.9991</v>
      </c>
      <c r="I97" s="60">
        <v>10</v>
      </c>
      <c r="J97" s="231" t="s">
        <v>17</v>
      </c>
      <c r="K97" s="231">
        <v>400</v>
      </c>
      <c r="L97" s="231">
        <v>474</v>
      </c>
      <c r="M97" s="167">
        <v>0.9947</v>
      </c>
      <c r="N97" s="168">
        <v>0.99735</v>
      </c>
      <c r="P97" s="302">
        <v>17</v>
      </c>
      <c r="Q97" s="291" t="s">
        <v>17</v>
      </c>
      <c r="R97" s="291">
        <v>400</v>
      </c>
      <c r="S97" s="291">
        <v>560</v>
      </c>
      <c r="T97" s="292">
        <v>0.9931</v>
      </c>
      <c r="U97" s="303">
        <v>0.9951180190930787</v>
      </c>
      <c r="W97" s="270">
        <v>13</v>
      </c>
      <c r="X97" s="231" t="s">
        <v>17</v>
      </c>
      <c r="Y97" s="231">
        <v>400</v>
      </c>
      <c r="Z97" s="231">
        <v>625</v>
      </c>
      <c r="AA97" s="167">
        <v>0.996</v>
      </c>
      <c r="AB97" s="168">
        <v>0.998</v>
      </c>
      <c r="AD97" s="60">
        <v>1</v>
      </c>
      <c r="AE97" s="61" t="s">
        <v>17</v>
      </c>
      <c r="AF97" s="61">
        <v>400</v>
      </c>
      <c r="AG97" s="61">
        <v>470</v>
      </c>
      <c r="AH97" s="62">
        <v>1</v>
      </c>
      <c r="AI97" s="63">
        <v>1</v>
      </c>
      <c r="AK97" s="12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U97"/>
      <c r="CV97"/>
      <c r="CW97"/>
      <c r="CX97"/>
      <c r="CY97"/>
      <c r="CZ97"/>
      <c r="DA97"/>
      <c r="DB97"/>
      <c r="DC97"/>
      <c r="DD97"/>
      <c r="DE97"/>
      <c r="DF97"/>
    </row>
    <row r="98" spans="2:110" ht="15.75">
      <c r="B98" s="408">
        <v>47</v>
      </c>
      <c r="C98" s="413" t="s">
        <v>8</v>
      </c>
      <c r="D98" s="413">
        <v>700</v>
      </c>
      <c r="E98" s="413">
        <v>1371</v>
      </c>
      <c r="F98" s="414">
        <v>0.8948</v>
      </c>
      <c r="G98" s="415">
        <v>0.9459590778097983</v>
      </c>
      <c r="I98" s="60">
        <v>50</v>
      </c>
      <c r="J98" s="231" t="s">
        <v>8</v>
      </c>
      <c r="K98" s="231">
        <v>700</v>
      </c>
      <c r="L98" s="231">
        <v>1149</v>
      </c>
      <c r="M98" s="167">
        <v>0.8596</v>
      </c>
      <c r="N98" s="168">
        <v>0.9227133858267718</v>
      </c>
      <c r="P98" s="302">
        <v>39</v>
      </c>
      <c r="Q98" s="291" t="s">
        <v>8</v>
      </c>
      <c r="R98" s="291">
        <v>700</v>
      </c>
      <c r="S98" s="291">
        <v>1414</v>
      </c>
      <c r="T98" s="292">
        <v>0.9244</v>
      </c>
      <c r="U98" s="303">
        <v>0.9610657844990549</v>
      </c>
      <c r="W98" s="270">
        <v>56</v>
      </c>
      <c r="X98" s="231" t="s">
        <v>8</v>
      </c>
      <c r="Y98" s="231">
        <v>700</v>
      </c>
      <c r="Z98" s="231">
        <v>1094</v>
      </c>
      <c r="AA98" s="167">
        <v>0.8533</v>
      </c>
      <c r="AB98" s="168">
        <v>0.9169349740932642</v>
      </c>
      <c r="AD98" s="60">
        <v>34</v>
      </c>
      <c r="AE98" s="61" t="s">
        <v>8</v>
      </c>
      <c r="AF98" s="61">
        <v>700</v>
      </c>
      <c r="AG98" s="61">
        <v>1006</v>
      </c>
      <c r="AH98" s="62">
        <v>0.9082</v>
      </c>
      <c r="AI98" s="63">
        <v>0.9523905982905982</v>
      </c>
      <c r="AK98" s="127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U98"/>
      <c r="CV98"/>
      <c r="CW98"/>
      <c r="CX98"/>
      <c r="CY98"/>
      <c r="CZ98"/>
      <c r="DA98"/>
      <c r="DB98"/>
      <c r="DC98"/>
      <c r="DD98"/>
      <c r="DE98"/>
      <c r="DF98"/>
    </row>
    <row r="99" spans="2:110" ht="15.75">
      <c r="B99" s="408">
        <v>4</v>
      </c>
      <c r="C99" s="413" t="s">
        <v>81</v>
      </c>
      <c r="D99" s="413">
        <v>400</v>
      </c>
      <c r="E99" s="413">
        <v>810</v>
      </c>
      <c r="F99" s="414">
        <v>0.9988</v>
      </c>
      <c r="G99" s="415">
        <v>0.9994000000000001</v>
      </c>
      <c r="I99" s="60">
        <v>17</v>
      </c>
      <c r="J99" s="231" t="s">
        <v>81</v>
      </c>
      <c r="K99" s="231">
        <v>400</v>
      </c>
      <c r="L99" s="231">
        <v>711</v>
      </c>
      <c r="M99" s="167">
        <v>0.9926</v>
      </c>
      <c r="N99" s="168">
        <v>0.9957082840236686</v>
      </c>
      <c r="P99" s="302">
        <v>10</v>
      </c>
      <c r="Q99" s="291" t="s">
        <v>81</v>
      </c>
      <c r="R99" s="291">
        <v>400</v>
      </c>
      <c r="S99" s="291">
        <v>835</v>
      </c>
      <c r="T99" s="292">
        <v>0.9989</v>
      </c>
      <c r="U99" s="303">
        <v>0.9984680032733224</v>
      </c>
      <c r="W99" s="270">
        <v>16</v>
      </c>
      <c r="X99" s="231" t="s">
        <v>81</v>
      </c>
      <c r="Y99" s="231">
        <v>400</v>
      </c>
      <c r="Z99" s="231">
        <v>854</v>
      </c>
      <c r="AA99" s="167">
        <v>0.9964</v>
      </c>
      <c r="AB99" s="168">
        <v>0.997705766062603</v>
      </c>
      <c r="AD99" s="60">
        <v>7</v>
      </c>
      <c r="AE99" s="61" t="s">
        <v>81</v>
      </c>
      <c r="AF99" s="61">
        <v>400</v>
      </c>
      <c r="AG99" s="61">
        <v>808</v>
      </c>
      <c r="AH99" s="62">
        <v>0.996</v>
      </c>
      <c r="AI99" s="63">
        <v>0.998</v>
      </c>
      <c r="AK99" s="127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U99"/>
      <c r="CV99"/>
      <c r="CW99"/>
      <c r="CX99"/>
      <c r="CY99"/>
      <c r="CZ99"/>
      <c r="DA99"/>
      <c r="DB99"/>
      <c r="DC99"/>
      <c r="DD99"/>
      <c r="DE99"/>
      <c r="DF99"/>
    </row>
    <row r="100" spans="2:37" s="16" customFormat="1" ht="16.5" thickBot="1">
      <c r="B100" s="406">
        <v>4</v>
      </c>
      <c r="C100" s="169" t="s">
        <v>110</v>
      </c>
      <c r="D100" s="169">
        <v>400</v>
      </c>
      <c r="E100" s="169">
        <v>855</v>
      </c>
      <c r="F100" s="170">
        <v>0.9987</v>
      </c>
      <c r="G100" s="171">
        <v>0.99935</v>
      </c>
      <c r="I100" s="64">
        <v>3</v>
      </c>
      <c r="J100" s="169" t="s">
        <v>110</v>
      </c>
      <c r="K100" s="169">
        <v>400</v>
      </c>
      <c r="L100" s="169">
        <v>591</v>
      </c>
      <c r="M100" s="170">
        <v>0.9984</v>
      </c>
      <c r="N100" s="171">
        <v>0.9992</v>
      </c>
      <c r="P100" s="306">
        <v>1</v>
      </c>
      <c r="Q100" s="308" t="s">
        <v>110</v>
      </c>
      <c r="R100" s="308">
        <v>400</v>
      </c>
      <c r="S100" s="308">
        <v>661</v>
      </c>
      <c r="T100" s="309">
        <v>1</v>
      </c>
      <c r="U100" s="310">
        <v>1</v>
      </c>
      <c r="W100" s="276">
        <v>15</v>
      </c>
      <c r="X100" s="169" t="s">
        <v>110</v>
      </c>
      <c r="Y100" s="169">
        <v>400</v>
      </c>
      <c r="Z100" s="169">
        <v>703</v>
      </c>
      <c r="AA100" s="170">
        <v>0.9956</v>
      </c>
      <c r="AB100" s="171">
        <v>0.9978</v>
      </c>
      <c r="AD100" s="64">
        <v>3</v>
      </c>
      <c r="AE100" s="65" t="s">
        <v>110</v>
      </c>
      <c r="AF100" s="65">
        <v>400</v>
      </c>
      <c r="AG100" s="65">
        <v>593</v>
      </c>
      <c r="AH100" s="66">
        <v>1</v>
      </c>
      <c r="AI100" s="67">
        <v>0.9991935483870968</v>
      </c>
      <c r="AK100" s="127"/>
    </row>
    <row r="101" spans="9:51" s="16" customFormat="1" ht="15">
      <c r="I101" s="17"/>
      <c r="J101"/>
      <c r="K101"/>
      <c r="L101"/>
      <c r="M101"/>
      <c r="N101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</row>
    <row r="102" spans="37:51" s="16" customFormat="1" ht="15"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</row>
    <row r="103" spans="37:51" s="16" customFormat="1" ht="15"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</row>
    <row r="104" spans="37:51" s="16" customFormat="1" ht="15"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</row>
    <row r="105" spans="37:51" s="16" customFormat="1" ht="15"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</row>
    <row r="106" spans="37:51" s="16" customFormat="1" ht="15"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</row>
    <row r="107" spans="37:51" s="16" customFormat="1" ht="15"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</row>
    <row r="108" spans="37:51" s="16" customFormat="1" ht="15"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</row>
    <row r="109" spans="37:51" s="16" customFormat="1" ht="15"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</row>
    <row r="110" spans="37:51" s="16" customFormat="1" ht="15"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</row>
    <row r="111" spans="37:51" s="16" customFormat="1" ht="15"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</row>
    <row r="112" spans="37:51" s="16" customFormat="1" ht="15"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</row>
    <row r="113" spans="37:51" s="16" customFormat="1" ht="15"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</row>
    <row r="114" spans="37:51" s="16" customFormat="1" ht="15"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</row>
    <row r="115" spans="37:51" s="16" customFormat="1" ht="15"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</row>
    <row r="116" spans="37:51" s="16" customFormat="1" ht="15"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</row>
    <row r="117" spans="37:51" s="16" customFormat="1" ht="15"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</row>
    <row r="118" spans="37:51" s="16" customFormat="1" ht="15"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</row>
    <row r="119" spans="37:51" s="16" customFormat="1" ht="15"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</row>
    <row r="120" spans="37:51" s="16" customFormat="1" ht="15"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</row>
    <row r="121" spans="37:51" s="16" customFormat="1" ht="15"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</row>
    <row r="122" spans="37:51" s="16" customFormat="1" ht="15"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</row>
    <row r="123" spans="37:51" s="16" customFormat="1" ht="15"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</row>
    <row r="124" spans="37:51" s="16" customFormat="1" ht="15"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</row>
    <row r="125" spans="37:51" s="16" customFormat="1" ht="15"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</row>
    <row r="126" spans="37:51" s="16" customFormat="1" ht="15"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</row>
    <row r="127" spans="37:51" s="16" customFormat="1" ht="15"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</row>
    <row r="128" spans="37:51" s="16" customFormat="1" ht="15"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</row>
    <row r="129" spans="37:51" s="16" customFormat="1" ht="15"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</row>
    <row r="130" spans="37:51" s="16" customFormat="1" ht="15"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</row>
    <row r="131" spans="37:51" s="16" customFormat="1" ht="15"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</row>
    <row r="132" spans="37:51" s="16" customFormat="1" ht="15">
      <c r="AK132" s="137"/>
      <c r="AL132" s="137"/>
      <c r="AM132" s="137"/>
      <c r="AN132" s="137"/>
      <c r="AO132" s="137"/>
      <c r="AP132" s="137"/>
      <c r="AQ132" s="137"/>
      <c r="AR132" s="137"/>
      <c r="AS132" s="137"/>
      <c r="AT132" s="137"/>
      <c r="AU132" s="137"/>
      <c r="AV132" s="137"/>
      <c r="AW132" s="137"/>
      <c r="AX132" s="137"/>
      <c r="AY132" s="137"/>
    </row>
    <row r="133" spans="37:51" s="16" customFormat="1" ht="15"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</row>
    <row r="134" spans="37:51" s="16" customFormat="1" ht="15"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</row>
    <row r="135" spans="37:51" s="16" customFormat="1" ht="15"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</row>
    <row r="136" spans="37:51" s="16" customFormat="1" ht="15"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</row>
    <row r="137" spans="37:51" s="16" customFormat="1" ht="15"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</row>
    <row r="138" spans="37:51" s="16" customFormat="1" ht="15"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</row>
    <row r="139" spans="37:51" s="16" customFormat="1" ht="15"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</row>
    <row r="140" spans="37:51" s="16" customFormat="1" ht="15"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</row>
    <row r="141" spans="37:51" s="16" customFormat="1" ht="15"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</row>
    <row r="142" spans="37:51" s="16" customFormat="1" ht="15"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</row>
    <row r="143" spans="37:51" s="16" customFormat="1" ht="15"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</row>
    <row r="144" spans="37:51" s="16" customFormat="1" ht="15"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</row>
    <row r="145" spans="37:51" s="16" customFormat="1" ht="15"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</row>
    <row r="146" spans="37:51" s="16" customFormat="1" ht="15"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</row>
    <row r="147" spans="37:51" s="16" customFormat="1" ht="15"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</row>
    <row r="148" spans="37:51" s="16" customFormat="1" ht="15"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</row>
    <row r="149" spans="37:51" s="16" customFormat="1" ht="15"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</row>
    <row r="150" spans="37:51" s="16" customFormat="1" ht="15"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</row>
    <row r="151" spans="37:51" s="16" customFormat="1" ht="15"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</row>
    <row r="152" spans="37:51" s="16" customFormat="1" ht="15"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</row>
    <row r="153" spans="37:51" s="16" customFormat="1" ht="15"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</row>
    <row r="154" spans="37:51" s="16" customFormat="1" ht="15">
      <c r="AK154" s="137"/>
      <c r="AL154" s="137"/>
      <c r="AM154" s="137"/>
      <c r="AN154" s="137"/>
      <c r="AO154" s="137"/>
      <c r="AP154" s="137"/>
      <c r="AQ154" s="137"/>
      <c r="AR154" s="137"/>
      <c r="AS154" s="137"/>
      <c r="AT154" s="137"/>
      <c r="AU154" s="137"/>
      <c r="AV154" s="137"/>
      <c r="AW154" s="137"/>
      <c r="AX154" s="137"/>
      <c r="AY154" s="137"/>
    </row>
    <row r="155" spans="37:51" s="16" customFormat="1" ht="15"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</row>
    <row r="156" spans="37:51" s="16" customFormat="1" ht="15"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</row>
    <row r="157" spans="37:51" s="16" customFormat="1" ht="15"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</row>
    <row r="158" spans="37:51" s="16" customFormat="1" ht="15"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</row>
    <row r="159" spans="37:51" s="16" customFormat="1" ht="15"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</row>
    <row r="160" spans="37:51" s="16" customFormat="1" ht="15"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</row>
    <row r="161" spans="37:51" s="16" customFormat="1" ht="15"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</row>
    <row r="162" spans="37:51" s="16" customFormat="1" ht="15"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</row>
    <row r="163" spans="37:51" s="16" customFormat="1" ht="15"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</row>
    <row r="164" spans="37:51" s="16" customFormat="1" ht="15"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</row>
    <row r="165" spans="37:51" s="16" customFormat="1" ht="15"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</row>
    <row r="166" spans="37:51" s="16" customFormat="1" ht="15"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</row>
    <row r="167" spans="37:51" s="16" customFormat="1" ht="15"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</row>
    <row r="168" spans="37:51" s="16" customFormat="1" ht="15"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</row>
    <row r="169" spans="37:51" s="16" customFormat="1" ht="15"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</row>
    <row r="170" spans="37:51" s="16" customFormat="1" ht="15"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</row>
    <row r="171" spans="37:51" s="16" customFormat="1" ht="15"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</row>
    <row r="172" spans="37:51" s="16" customFormat="1" ht="15"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</row>
    <row r="173" spans="37:51" s="16" customFormat="1" ht="15"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</row>
    <row r="174" spans="37:51" s="16" customFormat="1" ht="15"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</row>
    <row r="175" spans="37:51" s="16" customFormat="1" ht="15"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</row>
    <row r="176" spans="37:51" s="16" customFormat="1" ht="15"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</row>
    <row r="177" spans="37:51" s="16" customFormat="1" ht="15"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</row>
    <row r="178" spans="37:51" s="16" customFormat="1" ht="15"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</row>
    <row r="179" spans="37:51" s="16" customFormat="1" ht="15"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</row>
    <row r="180" spans="37:51" s="16" customFormat="1" ht="15"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</row>
    <row r="181" spans="37:51" s="16" customFormat="1" ht="15"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</row>
    <row r="182" spans="37:51" s="16" customFormat="1" ht="15"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</row>
    <row r="183" spans="37:51" s="16" customFormat="1" ht="15"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</row>
    <row r="184" spans="37:51" s="16" customFormat="1" ht="15"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</row>
    <row r="185" spans="37:51" s="16" customFormat="1" ht="15"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</row>
    <row r="186" spans="37:51" s="16" customFormat="1" ht="15"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</row>
    <row r="187" spans="37:51" s="16" customFormat="1" ht="15"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</row>
    <row r="188" spans="37:51" s="16" customFormat="1" ht="15"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</row>
    <row r="189" spans="37:51" s="16" customFormat="1" ht="15"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</row>
    <row r="190" spans="37:51" s="16" customFormat="1" ht="15"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</row>
    <row r="191" spans="37:51" s="16" customFormat="1" ht="15"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</row>
    <row r="192" spans="37:51" s="16" customFormat="1" ht="15"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</row>
    <row r="193" spans="37:51" s="16" customFormat="1" ht="15"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</row>
    <row r="194" spans="37:51" s="16" customFormat="1" ht="15"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</row>
    <row r="195" spans="37:51" s="16" customFormat="1" ht="15"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</row>
    <row r="196" spans="37:51" s="16" customFormat="1" ht="15"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</row>
    <row r="197" spans="37:51" s="16" customFormat="1" ht="15"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</row>
    <row r="198" spans="37:51" s="16" customFormat="1" ht="15"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</row>
    <row r="199" spans="37:51" s="16" customFormat="1" ht="15"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</row>
    <row r="200" spans="37:51" s="16" customFormat="1" ht="15"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</row>
    <row r="201" spans="37:51" s="16" customFormat="1" ht="15"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</row>
    <row r="202" spans="37:51" s="16" customFormat="1" ht="15"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</row>
    <row r="203" spans="37:51" s="16" customFormat="1" ht="15"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</row>
    <row r="204" spans="37:51" s="16" customFormat="1" ht="15"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</row>
    <row r="205" spans="37:51" s="16" customFormat="1" ht="15"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</row>
    <row r="206" spans="37:51" s="16" customFormat="1" ht="15"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</row>
    <row r="207" spans="37:51" s="16" customFormat="1" ht="15"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</row>
    <row r="208" spans="37:51" s="16" customFormat="1" ht="15"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</row>
    <row r="209" spans="37:51" s="16" customFormat="1" ht="15"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</row>
    <row r="210" spans="37:51" s="16" customFormat="1" ht="15"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</row>
    <row r="211" spans="37:51" s="16" customFormat="1" ht="15"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</row>
    <row r="212" spans="37:51" s="16" customFormat="1" ht="15"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</row>
    <row r="213" spans="37:51" s="16" customFormat="1" ht="15"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</row>
    <row r="214" spans="37:51" s="16" customFormat="1" ht="15"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</row>
    <row r="215" spans="37:51" s="16" customFormat="1" ht="15"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</row>
    <row r="216" spans="37:51" s="16" customFormat="1" ht="15"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</row>
    <row r="217" spans="37:51" s="16" customFormat="1" ht="15"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</row>
    <row r="218" spans="37:51" s="16" customFormat="1" ht="15"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</row>
    <row r="219" spans="37:51" s="16" customFormat="1" ht="15"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</row>
    <row r="220" spans="37:51" s="16" customFormat="1" ht="15"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</row>
    <row r="221" spans="37:51" s="16" customFormat="1" ht="15"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</row>
    <row r="222" spans="37:51" s="16" customFormat="1" ht="15"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</row>
    <row r="223" spans="37:51" s="16" customFormat="1" ht="15"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</row>
    <row r="224" spans="37:51" s="16" customFormat="1" ht="15"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</row>
    <row r="225" spans="37:51" s="16" customFormat="1" ht="15"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</row>
    <row r="226" spans="37:51" s="16" customFormat="1" ht="15"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</row>
    <row r="227" spans="37:51" s="16" customFormat="1" ht="15"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</row>
    <row r="228" spans="37:51" s="16" customFormat="1" ht="15"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</row>
    <row r="229" spans="37:51" s="16" customFormat="1" ht="15"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</row>
    <row r="230" spans="37:51" s="16" customFormat="1" ht="15"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</row>
    <row r="231" spans="37:51" s="16" customFormat="1" ht="15"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</row>
    <row r="232" spans="37:51" s="16" customFormat="1" ht="15"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</row>
    <row r="233" spans="37:51" s="16" customFormat="1" ht="15"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</row>
    <row r="234" spans="37:51" s="16" customFormat="1" ht="15"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</row>
    <row r="235" spans="37:51" s="16" customFormat="1" ht="15"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</row>
    <row r="236" spans="37:51" s="16" customFormat="1" ht="15"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</row>
    <row r="237" spans="37:51" s="16" customFormat="1" ht="15"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</row>
    <row r="238" spans="37:51" s="16" customFormat="1" ht="15">
      <c r="AK238" s="137"/>
      <c r="AL238" s="137"/>
      <c r="AM238" s="137"/>
      <c r="AN238" s="137"/>
      <c r="AO238" s="137"/>
      <c r="AP238" s="137"/>
      <c r="AQ238" s="137"/>
      <c r="AR238" s="137"/>
      <c r="AS238" s="137"/>
      <c r="AT238" s="137"/>
      <c r="AU238" s="137"/>
      <c r="AV238" s="137"/>
      <c r="AW238" s="137"/>
      <c r="AX238" s="137"/>
      <c r="AY238" s="137"/>
    </row>
    <row r="239" spans="37:51" s="16" customFormat="1" ht="15"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</row>
    <row r="240" spans="37:51" s="16" customFormat="1" ht="15"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</row>
    <row r="241" spans="37:51" s="16" customFormat="1" ht="15"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</row>
    <row r="242" spans="37:51" s="16" customFormat="1" ht="15">
      <c r="AK242" s="137"/>
      <c r="AL242" s="137"/>
      <c r="AM242" s="137"/>
      <c r="AN242" s="137"/>
      <c r="AO242" s="137"/>
      <c r="AP242" s="137"/>
      <c r="AQ242" s="137"/>
      <c r="AR242" s="137"/>
      <c r="AS242" s="137"/>
      <c r="AT242" s="137"/>
      <c r="AU242" s="137"/>
      <c r="AV242" s="137"/>
      <c r="AW242" s="137"/>
      <c r="AX242" s="137"/>
      <c r="AY242" s="137"/>
    </row>
    <row r="243" spans="37:51" s="16" customFormat="1" ht="15"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</row>
    <row r="244" spans="37:51" s="16" customFormat="1" ht="15"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</row>
    <row r="245" spans="37:51" s="16" customFormat="1" ht="15"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</row>
    <row r="246" spans="37:51" s="16" customFormat="1" ht="15"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</row>
    <row r="247" spans="37:51" s="16" customFormat="1" ht="15"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</row>
    <row r="248" spans="37:51" s="16" customFormat="1" ht="15"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</row>
    <row r="249" spans="37:51" s="16" customFormat="1" ht="15"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</row>
    <row r="250" spans="37:51" s="16" customFormat="1" ht="15"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</row>
    <row r="251" spans="37:51" s="16" customFormat="1" ht="15"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</row>
    <row r="252" spans="37:51" s="16" customFormat="1" ht="15"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</row>
    <row r="253" spans="37:51" s="16" customFormat="1" ht="15"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</row>
    <row r="254" spans="37:51" s="16" customFormat="1" ht="15"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</row>
    <row r="255" spans="37:51" s="16" customFormat="1" ht="15"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</row>
    <row r="256" spans="37:51" s="16" customFormat="1" ht="15"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</row>
    <row r="257" spans="37:51" s="16" customFormat="1" ht="15"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</row>
    <row r="258" spans="37:51" s="16" customFormat="1" ht="15"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</row>
    <row r="259" spans="37:51" s="16" customFormat="1" ht="15"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</row>
    <row r="260" spans="37:51" s="16" customFormat="1" ht="15"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</row>
    <row r="261" spans="37:51" s="16" customFormat="1" ht="15"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</row>
    <row r="262" spans="37:51" s="16" customFormat="1" ht="15"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</row>
    <row r="263" spans="37:51" s="16" customFormat="1" ht="15"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</row>
    <row r="264" spans="37:51" s="16" customFormat="1" ht="15"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</row>
    <row r="265" spans="37:51" s="16" customFormat="1" ht="15"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</row>
    <row r="266" spans="37:51" s="16" customFormat="1" ht="15"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</row>
    <row r="267" spans="37:51" s="16" customFormat="1" ht="15"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</row>
    <row r="268" spans="37:51" s="16" customFormat="1" ht="15"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</row>
    <row r="269" spans="37:51" s="16" customFormat="1" ht="15"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</row>
    <row r="270" spans="37:51" s="16" customFormat="1" ht="15"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</row>
    <row r="271" spans="37:51" s="16" customFormat="1" ht="15"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</row>
    <row r="272" spans="37:51" s="16" customFormat="1" ht="15"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</row>
    <row r="273" spans="37:51" s="16" customFormat="1" ht="15"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</row>
    <row r="274" spans="37:51" s="16" customFormat="1" ht="15"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</row>
    <row r="275" spans="37:51" s="16" customFormat="1" ht="15"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</row>
    <row r="276" spans="37:51" s="16" customFormat="1" ht="15"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</row>
    <row r="277" spans="37:51" s="16" customFormat="1" ht="15"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</row>
    <row r="278" spans="37:51" s="16" customFormat="1" ht="15"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</row>
    <row r="279" spans="37:51" s="16" customFormat="1" ht="15"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</row>
    <row r="280" spans="37:51" s="16" customFormat="1" ht="15"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</row>
    <row r="281" spans="37:51" s="16" customFormat="1" ht="15"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</row>
    <row r="282" spans="37:51" s="16" customFormat="1" ht="15"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</row>
    <row r="283" spans="37:51" s="16" customFormat="1" ht="15"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</row>
    <row r="284" spans="37:51" s="16" customFormat="1" ht="15"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</row>
    <row r="285" spans="37:51" s="16" customFormat="1" ht="15">
      <c r="AK285" s="137"/>
      <c r="AL285" s="137"/>
      <c r="AM285" s="137"/>
      <c r="AN285" s="137"/>
      <c r="AO285" s="137"/>
      <c r="AP285" s="137"/>
      <c r="AQ285" s="137"/>
      <c r="AR285" s="137"/>
      <c r="AS285" s="137"/>
      <c r="AT285" s="137"/>
      <c r="AU285" s="137"/>
      <c r="AV285" s="137"/>
      <c r="AW285" s="137"/>
      <c r="AX285" s="137"/>
      <c r="AY285" s="137"/>
    </row>
    <row r="286" spans="37:51" s="16" customFormat="1" ht="15"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</row>
    <row r="287" spans="37:51" s="16" customFormat="1" ht="15"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</row>
    <row r="288" spans="37:51" s="16" customFormat="1" ht="15"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</row>
    <row r="289" spans="37:51" s="16" customFormat="1" ht="15"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</row>
    <row r="290" spans="37:51" s="16" customFormat="1" ht="15"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</row>
    <row r="291" spans="37:51" s="16" customFormat="1" ht="15"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</row>
    <row r="292" spans="37:51" s="16" customFormat="1" ht="15"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</row>
    <row r="293" spans="37:51" s="16" customFormat="1" ht="15"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7"/>
      <c r="AX293" s="137"/>
      <c r="AY293" s="137"/>
    </row>
    <row r="294" spans="37:51" s="16" customFormat="1" ht="15"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7"/>
      <c r="AX294" s="137"/>
      <c r="AY294" s="137"/>
    </row>
    <row r="295" spans="37:51" s="16" customFormat="1" ht="15"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7"/>
      <c r="AX295" s="137"/>
      <c r="AY295" s="137"/>
    </row>
    <row r="296" spans="37:51" s="16" customFormat="1" ht="15"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</row>
    <row r="297" spans="37:51" s="16" customFormat="1" ht="15"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</row>
    <row r="298" spans="37:51" s="16" customFormat="1" ht="15"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</row>
    <row r="299" spans="37:51" s="16" customFormat="1" ht="15"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</row>
    <row r="300" spans="37:51" s="16" customFormat="1" ht="15"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</row>
    <row r="301" spans="37:51" s="16" customFormat="1" ht="15"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</row>
    <row r="302" spans="37:51" s="16" customFormat="1" ht="15"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</row>
    <row r="303" spans="37:51" s="16" customFormat="1" ht="15"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</row>
    <row r="304" spans="37:51" s="16" customFormat="1" ht="15"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</row>
    <row r="305" spans="37:51" s="16" customFormat="1" ht="15"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</row>
    <row r="306" spans="37:51" s="16" customFormat="1" ht="15"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</row>
    <row r="307" spans="37:51" s="16" customFormat="1" ht="15"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</row>
    <row r="308" spans="37:51" s="16" customFormat="1" ht="15"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</row>
    <row r="309" spans="37:51" s="16" customFormat="1" ht="15"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</row>
    <row r="310" spans="37:51" s="16" customFormat="1" ht="15"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</row>
    <row r="311" spans="37:51" s="16" customFormat="1" ht="15"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</row>
    <row r="312" spans="37:51" s="16" customFormat="1" ht="15"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</row>
    <row r="313" spans="37:51" s="16" customFormat="1" ht="15"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</row>
    <row r="314" spans="37:51" s="16" customFormat="1" ht="15"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</row>
    <row r="315" spans="37:51" s="16" customFormat="1" ht="15"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</row>
    <row r="316" spans="37:51" s="16" customFormat="1" ht="15"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</row>
    <row r="317" spans="37:51" s="16" customFormat="1" ht="15"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</row>
    <row r="318" spans="37:51" s="16" customFormat="1" ht="15"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</row>
    <row r="319" spans="37:51" s="16" customFormat="1" ht="15"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</row>
    <row r="320" spans="37:51" s="16" customFormat="1" ht="15"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</row>
    <row r="321" spans="37:51" s="16" customFormat="1" ht="15"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</row>
    <row r="322" spans="37:51" s="16" customFormat="1" ht="15"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</row>
    <row r="323" spans="37:51" s="16" customFormat="1" ht="15"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</row>
    <row r="324" spans="37:51" s="16" customFormat="1" ht="15"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</row>
    <row r="325" spans="37:51" s="16" customFormat="1" ht="15"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</row>
    <row r="326" spans="37:51" s="16" customFormat="1" ht="15"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</row>
    <row r="327" spans="37:51" s="16" customFormat="1" ht="15"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</row>
    <row r="328" spans="37:51" s="16" customFormat="1" ht="15"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</row>
    <row r="329" spans="37:51" s="16" customFormat="1" ht="15"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</row>
    <row r="330" spans="37:51" s="16" customFormat="1" ht="15"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</row>
    <row r="331" spans="37:51" s="16" customFormat="1" ht="15"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</row>
    <row r="332" spans="37:51" s="16" customFormat="1" ht="15"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</row>
    <row r="333" spans="37:57" s="16" customFormat="1" ht="15"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/>
      <c r="BA333"/>
      <c r="BB333"/>
      <c r="BC333"/>
      <c r="BD333"/>
      <c r="BE333"/>
    </row>
    <row r="334" spans="37:57" s="16" customFormat="1" ht="15"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/>
      <c r="BA334"/>
      <c r="BB334"/>
      <c r="BC334"/>
      <c r="BD334"/>
      <c r="BE334"/>
    </row>
    <row r="335" spans="37:57" s="16" customFormat="1" ht="15"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/>
      <c r="BA335"/>
      <c r="BB335"/>
      <c r="BC335"/>
      <c r="BD335"/>
      <c r="BE335"/>
    </row>
    <row r="336" spans="37:57" s="16" customFormat="1" ht="15"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/>
      <c r="BA336"/>
      <c r="BB336"/>
      <c r="BC336"/>
      <c r="BD336"/>
      <c r="BE336"/>
    </row>
    <row r="337" spans="37:57" s="16" customFormat="1" ht="15"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/>
      <c r="BA337"/>
      <c r="BB337"/>
      <c r="BC337"/>
      <c r="BD337"/>
      <c r="BE337"/>
    </row>
    <row r="338" spans="37:57" s="16" customFormat="1" ht="15"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/>
      <c r="BA338"/>
      <c r="BB338"/>
      <c r="BC338"/>
      <c r="BD338"/>
      <c r="BE338"/>
    </row>
    <row r="339" spans="37:57" s="16" customFormat="1" ht="15"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/>
      <c r="BA339"/>
      <c r="BB339"/>
      <c r="BC339"/>
      <c r="BD339"/>
      <c r="BE339"/>
    </row>
    <row r="340" spans="37:57" s="16" customFormat="1" ht="15"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/>
      <c r="BA340"/>
      <c r="BB340"/>
      <c r="BC340"/>
      <c r="BD340"/>
      <c r="BE340"/>
    </row>
    <row r="341" spans="37:57" s="16" customFormat="1" ht="15"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/>
      <c r="BA341"/>
      <c r="BB341"/>
      <c r="BC341"/>
      <c r="BD341"/>
      <c r="BE341"/>
    </row>
    <row r="342" spans="37:57" s="16" customFormat="1" ht="15"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/>
      <c r="BA342"/>
      <c r="BB342"/>
      <c r="BC342"/>
      <c r="BD342"/>
      <c r="BE342"/>
    </row>
    <row r="343" spans="37:57" s="16" customFormat="1" ht="15"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/>
      <c r="BA343"/>
      <c r="BB343"/>
      <c r="BC343"/>
      <c r="BD343"/>
      <c r="BE343"/>
    </row>
    <row r="344" spans="37:57" s="16" customFormat="1" ht="15"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/>
      <c r="BA344"/>
      <c r="BB344"/>
      <c r="BC344"/>
      <c r="BD344"/>
      <c r="BE344"/>
    </row>
    <row r="345" spans="37:57" s="16" customFormat="1" ht="15"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/>
      <c r="BA345"/>
      <c r="BB345"/>
      <c r="BC345"/>
      <c r="BD345"/>
      <c r="BE345"/>
    </row>
    <row r="346" spans="37:57" s="16" customFormat="1" ht="15"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/>
      <c r="BA346"/>
      <c r="BB346"/>
      <c r="BC346"/>
      <c r="BD346"/>
      <c r="BE346"/>
    </row>
    <row r="347" spans="37:57" s="16" customFormat="1" ht="15"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/>
      <c r="BA347"/>
      <c r="BB347"/>
      <c r="BC347"/>
      <c r="BD347"/>
      <c r="BE347"/>
    </row>
    <row r="348" spans="37:57" s="16" customFormat="1" ht="15"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/>
      <c r="BA348"/>
      <c r="BB348"/>
      <c r="BC348"/>
      <c r="BD348"/>
      <c r="BE348"/>
    </row>
    <row r="349" spans="37:57" s="16" customFormat="1" ht="15"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/>
      <c r="BA349"/>
      <c r="BB349"/>
      <c r="BC349"/>
      <c r="BD349"/>
      <c r="BE349"/>
    </row>
    <row r="350" spans="37:57" s="16" customFormat="1" ht="15"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/>
      <c r="BA350"/>
      <c r="BB350"/>
      <c r="BC350"/>
      <c r="BD350"/>
      <c r="BE350"/>
    </row>
    <row r="351" spans="37:57" s="16" customFormat="1" ht="15"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/>
      <c r="BA351"/>
      <c r="BB351"/>
      <c r="BC351"/>
      <c r="BD351"/>
      <c r="BE351"/>
    </row>
    <row r="352" spans="37:57" s="16" customFormat="1" ht="15"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/>
      <c r="BA352"/>
      <c r="BB352"/>
      <c r="BC352"/>
      <c r="BD352"/>
      <c r="BE352"/>
    </row>
    <row r="353" spans="37:57" s="16" customFormat="1" ht="15"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/>
      <c r="BA353"/>
      <c r="BB353"/>
      <c r="BC353"/>
      <c r="BD353"/>
      <c r="BE353"/>
    </row>
    <row r="354" spans="37:57" s="16" customFormat="1" ht="15"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/>
      <c r="BA354"/>
      <c r="BB354"/>
      <c r="BC354"/>
      <c r="BD354"/>
      <c r="BE354"/>
    </row>
    <row r="355" spans="37:57" s="16" customFormat="1" ht="15"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/>
      <c r="BA355"/>
      <c r="BB355"/>
      <c r="BC355"/>
      <c r="BD355"/>
      <c r="BE355"/>
    </row>
    <row r="356" spans="37:57" s="16" customFormat="1" ht="15"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/>
      <c r="BA356"/>
      <c r="BB356"/>
      <c r="BC356"/>
      <c r="BD356"/>
      <c r="BE356"/>
    </row>
    <row r="357" spans="37:57" s="16" customFormat="1" ht="15"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/>
      <c r="BA357"/>
      <c r="BB357"/>
      <c r="BC357"/>
      <c r="BD357"/>
      <c r="BE357"/>
    </row>
    <row r="358" spans="37:57" s="16" customFormat="1" ht="15"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/>
      <c r="BA358"/>
      <c r="BB358"/>
      <c r="BC358"/>
      <c r="BD358"/>
      <c r="BE358"/>
    </row>
    <row r="359" spans="37:57" s="16" customFormat="1" ht="15"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/>
      <c r="BA359"/>
      <c r="BB359"/>
      <c r="BC359"/>
      <c r="BD359"/>
      <c r="BE359"/>
    </row>
    <row r="360" spans="37:57" s="16" customFormat="1" ht="15"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/>
      <c r="BA360"/>
      <c r="BB360"/>
      <c r="BC360"/>
      <c r="BD360"/>
      <c r="BE360"/>
    </row>
    <row r="361" spans="37:57" s="16" customFormat="1" ht="15"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/>
      <c r="BA361"/>
      <c r="BB361"/>
      <c r="BC361"/>
      <c r="BD361"/>
      <c r="BE361"/>
    </row>
    <row r="362" spans="37:57" s="16" customFormat="1" ht="15"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/>
      <c r="BA362"/>
      <c r="BB362"/>
      <c r="BC362"/>
      <c r="BD362"/>
      <c r="BE362"/>
    </row>
    <row r="363" spans="37:57" s="16" customFormat="1" ht="15"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/>
      <c r="BA363"/>
      <c r="BB363"/>
      <c r="BC363"/>
      <c r="BD363"/>
      <c r="BE363"/>
    </row>
    <row r="364" spans="37:57" s="16" customFormat="1" ht="15"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/>
      <c r="BA364"/>
      <c r="BB364"/>
      <c r="BC364"/>
      <c r="BD364"/>
      <c r="BE364"/>
    </row>
    <row r="365" spans="37:57" s="16" customFormat="1" ht="15"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/>
      <c r="BA365"/>
      <c r="BB365"/>
      <c r="BC365"/>
      <c r="BD365"/>
      <c r="BE365"/>
    </row>
    <row r="366" spans="37:57" s="16" customFormat="1" ht="15"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/>
      <c r="BA366"/>
      <c r="BB366"/>
      <c r="BC366"/>
      <c r="BD366"/>
      <c r="BE366"/>
    </row>
    <row r="367" spans="37:57" s="16" customFormat="1" ht="15"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/>
      <c r="BA367"/>
      <c r="BB367"/>
      <c r="BC367"/>
      <c r="BD367"/>
      <c r="BE367"/>
    </row>
    <row r="368" spans="37:57" s="16" customFormat="1" ht="15"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/>
      <c r="BA368"/>
      <c r="BB368"/>
      <c r="BC368"/>
      <c r="BD368"/>
      <c r="BE368"/>
    </row>
    <row r="369" spans="37:57" s="16" customFormat="1" ht="15"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/>
      <c r="BA369"/>
      <c r="BB369"/>
      <c r="BC369"/>
      <c r="BD369"/>
      <c r="BE369"/>
    </row>
    <row r="370" spans="37:57" s="16" customFormat="1" ht="15"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/>
      <c r="BA370"/>
      <c r="BB370"/>
      <c r="BC370"/>
      <c r="BD370"/>
      <c r="BE370"/>
    </row>
    <row r="371" spans="37:57" s="16" customFormat="1" ht="15"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/>
      <c r="BA371"/>
      <c r="BB371"/>
      <c r="BC371"/>
      <c r="BD371"/>
      <c r="BE371"/>
    </row>
    <row r="372" spans="37:57" s="16" customFormat="1" ht="15"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/>
      <c r="BA372"/>
      <c r="BB372"/>
      <c r="BC372"/>
      <c r="BD372"/>
      <c r="BE372"/>
    </row>
    <row r="373" spans="37:57" s="16" customFormat="1" ht="15"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/>
      <c r="BA373"/>
      <c r="BB373"/>
      <c r="BC373"/>
      <c r="BD373"/>
      <c r="BE373"/>
    </row>
    <row r="374" spans="37:57" s="16" customFormat="1" ht="15"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/>
      <c r="BA374"/>
      <c r="BB374"/>
      <c r="BC374"/>
      <c r="BD374"/>
      <c r="BE374"/>
    </row>
    <row r="375" spans="37:57" s="16" customFormat="1" ht="15"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/>
      <c r="BA375"/>
      <c r="BB375"/>
      <c r="BC375"/>
      <c r="BD375"/>
      <c r="BE375"/>
    </row>
    <row r="376" spans="37:57" s="16" customFormat="1" ht="15"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/>
      <c r="BA376"/>
      <c r="BB376"/>
      <c r="BC376"/>
      <c r="BD376"/>
      <c r="BE376"/>
    </row>
    <row r="377" spans="37:57" s="16" customFormat="1" ht="15"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/>
      <c r="BA377"/>
      <c r="BB377"/>
      <c r="BC377"/>
      <c r="BD377"/>
      <c r="BE377"/>
    </row>
    <row r="378" spans="37:57" s="16" customFormat="1" ht="15"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/>
      <c r="BA378"/>
      <c r="BB378"/>
      <c r="BC378"/>
      <c r="BD378"/>
      <c r="BE378"/>
    </row>
    <row r="379" spans="37:57" s="16" customFormat="1" ht="15"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/>
      <c r="BA379"/>
      <c r="BB379"/>
      <c r="BC379"/>
      <c r="BD379"/>
      <c r="BE379"/>
    </row>
    <row r="380" spans="37:57" s="16" customFormat="1" ht="15"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/>
      <c r="BA380"/>
      <c r="BB380"/>
      <c r="BC380"/>
      <c r="BD380"/>
      <c r="BE380"/>
    </row>
    <row r="381" spans="37:57" s="16" customFormat="1" ht="15"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/>
      <c r="BA381"/>
      <c r="BB381"/>
      <c r="BC381"/>
      <c r="BD381"/>
      <c r="BE381"/>
    </row>
    <row r="382" spans="37:57" s="16" customFormat="1" ht="15"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/>
      <c r="BA382"/>
      <c r="BB382"/>
      <c r="BC382"/>
      <c r="BD382"/>
      <c r="BE382"/>
    </row>
    <row r="383" spans="37:57" s="16" customFormat="1" ht="15"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/>
      <c r="BA383"/>
      <c r="BB383"/>
      <c r="BC383"/>
      <c r="BD383"/>
      <c r="BE383"/>
    </row>
    <row r="384" spans="37:57" s="16" customFormat="1" ht="15"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/>
      <c r="BA384"/>
      <c r="BB384"/>
      <c r="BC384"/>
      <c r="BD384"/>
      <c r="BE384"/>
    </row>
    <row r="385" spans="37:57" s="16" customFormat="1" ht="15"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/>
      <c r="BA385"/>
      <c r="BB385"/>
      <c r="BC385"/>
      <c r="BD385"/>
      <c r="BE385"/>
    </row>
    <row r="386" spans="37:57" s="16" customFormat="1" ht="15"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/>
      <c r="BA386"/>
      <c r="BB386"/>
      <c r="BC386"/>
      <c r="BD386"/>
      <c r="BE386"/>
    </row>
    <row r="387" spans="37:57" s="16" customFormat="1" ht="15"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/>
      <c r="BA387"/>
      <c r="BB387"/>
      <c r="BC387"/>
      <c r="BD387"/>
      <c r="BE387"/>
    </row>
    <row r="388" spans="37:57" s="16" customFormat="1" ht="15"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/>
      <c r="BA388"/>
      <c r="BB388"/>
      <c r="BC388"/>
      <c r="BD388"/>
      <c r="BE388"/>
    </row>
    <row r="389" spans="37:57" s="16" customFormat="1" ht="15"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/>
      <c r="BA389"/>
      <c r="BB389"/>
      <c r="BC389"/>
      <c r="BD389"/>
      <c r="BE389"/>
    </row>
    <row r="390" spans="37:57" s="16" customFormat="1" ht="15"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/>
      <c r="BA390"/>
      <c r="BB390"/>
      <c r="BC390"/>
      <c r="BD390"/>
      <c r="BE390"/>
    </row>
    <row r="391" spans="37:57" s="16" customFormat="1" ht="15"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/>
      <c r="BA391"/>
      <c r="BB391"/>
      <c r="BC391"/>
      <c r="BD391"/>
      <c r="BE391"/>
    </row>
    <row r="392" spans="37:57" s="16" customFormat="1" ht="15"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/>
      <c r="BA392"/>
      <c r="BB392"/>
      <c r="BC392"/>
      <c r="BD392"/>
      <c r="BE392"/>
    </row>
    <row r="393" spans="37:57" s="16" customFormat="1" ht="15"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/>
      <c r="BA393"/>
      <c r="BB393"/>
      <c r="BC393"/>
      <c r="BD393"/>
      <c r="BE393"/>
    </row>
    <row r="394" spans="37:57" s="16" customFormat="1" ht="15"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/>
      <c r="BA394"/>
      <c r="BB394"/>
      <c r="BC394"/>
      <c r="BD394"/>
      <c r="BE394"/>
    </row>
    <row r="395" spans="37:57" s="16" customFormat="1" ht="15"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/>
      <c r="BA395"/>
      <c r="BB395"/>
      <c r="BC395"/>
      <c r="BD395"/>
      <c r="BE395"/>
    </row>
    <row r="396" spans="37:57" s="16" customFormat="1" ht="15"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/>
      <c r="BA396"/>
      <c r="BB396"/>
      <c r="BC396"/>
      <c r="BD396"/>
      <c r="BE396"/>
    </row>
    <row r="397" spans="37:57" s="16" customFormat="1" ht="15"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/>
      <c r="BA397"/>
      <c r="BB397"/>
      <c r="BC397"/>
      <c r="BD397"/>
      <c r="BE397"/>
    </row>
    <row r="398" spans="37:57" s="16" customFormat="1" ht="15"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/>
      <c r="BA398"/>
      <c r="BB398"/>
      <c r="BC398"/>
      <c r="BD398"/>
      <c r="BE398"/>
    </row>
    <row r="399" spans="37:57" s="16" customFormat="1" ht="15"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/>
      <c r="BA399"/>
      <c r="BB399"/>
      <c r="BC399"/>
      <c r="BD399"/>
      <c r="BE399"/>
    </row>
    <row r="400" spans="37:57" s="16" customFormat="1" ht="15"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/>
      <c r="BA400"/>
      <c r="BB400"/>
      <c r="BC400"/>
      <c r="BD400"/>
      <c r="BE400"/>
    </row>
    <row r="401" spans="37:57" s="16" customFormat="1" ht="15"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/>
      <c r="BA401"/>
      <c r="BB401"/>
      <c r="BC401"/>
      <c r="BD401"/>
      <c r="BE401"/>
    </row>
    <row r="402" spans="37:57" s="16" customFormat="1" ht="15"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/>
      <c r="BA402"/>
      <c r="BB402"/>
      <c r="BC402"/>
      <c r="BD402"/>
      <c r="BE402"/>
    </row>
    <row r="403" spans="37:57" s="16" customFormat="1" ht="15"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/>
      <c r="BA403"/>
      <c r="BB403"/>
      <c r="BC403"/>
      <c r="BD403"/>
      <c r="BE403"/>
    </row>
    <row r="404" spans="37:57" s="16" customFormat="1" ht="15"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/>
      <c r="BA404"/>
      <c r="BB404"/>
      <c r="BC404"/>
      <c r="BD404"/>
      <c r="BE404"/>
    </row>
    <row r="405" spans="37:57" s="16" customFormat="1" ht="15"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/>
      <c r="BA405"/>
      <c r="BB405"/>
      <c r="BC405"/>
      <c r="BD405"/>
      <c r="BE405"/>
    </row>
    <row r="406" spans="37:57" s="16" customFormat="1" ht="15"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/>
      <c r="BA406"/>
      <c r="BB406"/>
      <c r="BC406"/>
      <c r="BD406"/>
      <c r="BE406"/>
    </row>
    <row r="407" spans="37:57" s="16" customFormat="1" ht="15"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/>
      <c r="BA407"/>
      <c r="BB407"/>
      <c r="BC407"/>
      <c r="BD407"/>
      <c r="BE407"/>
    </row>
    <row r="408" spans="37:57" s="16" customFormat="1" ht="15"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/>
      <c r="BA408"/>
      <c r="BB408"/>
      <c r="BC408"/>
      <c r="BD408"/>
      <c r="BE408"/>
    </row>
    <row r="409" spans="37:57" s="16" customFormat="1" ht="15"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/>
      <c r="BA409"/>
      <c r="BB409"/>
      <c r="BC409"/>
      <c r="BD409"/>
      <c r="BE409"/>
    </row>
    <row r="410" spans="37:57" s="16" customFormat="1" ht="15"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/>
      <c r="BA410"/>
      <c r="BB410"/>
      <c r="BC410"/>
      <c r="BD410"/>
      <c r="BE410"/>
    </row>
    <row r="411" spans="37:57" s="16" customFormat="1" ht="15"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/>
      <c r="BA411"/>
      <c r="BB411"/>
      <c r="BC411"/>
      <c r="BD411"/>
      <c r="BE411"/>
    </row>
    <row r="412" spans="37:57" s="16" customFormat="1" ht="15"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/>
      <c r="BA412"/>
      <c r="BB412"/>
      <c r="BC412"/>
      <c r="BD412"/>
      <c r="BE412"/>
    </row>
    <row r="413" spans="37:57" s="16" customFormat="1" ht="15"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/>
      <c r="BA413"/>
      <c r="BB413"/>
      <c r="BC413"/>
      <c r="BD413"/>
      <c r="BE413"/>
    </row>
    <row r="414" spans="37:57" s="16" customFormat="1" ht="15"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/>
      <c r="BA414"/>
      <c r="BB414"/>
      <c r="BC414"/>
      <c r="BD414"/>
      <c r="BE414"/>
    </row>
    <row r="415" spans="37:57" s="16" customFormat="1" ht="15">
      <c r="AK415" s="137"/>
      <c r="AL415" s="137"/>
      <c r="AM415" s="137"/>
      <c r="AN415" s="137"/>
      <c r="AO415" s="137"/>
      <c r="AP415" s="137"/>
      <c r="AQ415" s="137"/>
      <c r="AR415" s="137"/>
      <c r="AS415" s="137"/>
      <c r="AT415" s="137"/>
      <c r="AU415" s="137"/>
      <c r="AV415" s="137"/>
      <c r="AW415" s="137"/>
      <c r="AX415" s="137"/>
      <c r="AY415" s="137"/>
      <c r="AZ415"/>
      <c r="BA415"/>
      <c r="BB415"/>
      <c r="BC415"/>
      <c r="BD415"/>
      <c r="BE415"/>
    </row>
    <row r="416" spans="37:57" s="16" customFormat="1" ht="15"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/>
      <c r="BA416"/>
      <c r="BB416"/>
      <c r="BC416"/>
      <c r="BD416"/>
      <c r="BE416"/>
    </row>
    <row r="417" spans="66:98" s="16" customFormat="1" ht="15">
      <c r="BN417" s="15"/>
      <c r="BO417" s="15"/>
      <c r="BP417" s="15"/>
      <c r="BQ417" s="15"/>
      <c r="BR417" s="15"/>
      <c r="BT417" s="15"/>
      <c r="BU417" s="15"/>
      <c r="BV417" s="15"/>
      <c r="BW417" s="15"/>
      <c r="BX417" s="15"/>
      <c r="BY417" s="15"/>
      <c r="BZ417" s="137"/>
      <c r="CA417" s="137"/>
      <c r="CB417" s="137"/>
      <c r="CC417" s="137"/>
      <c r="CD417" s="137"/>
      <c r="CE417" s="137"/>
      <c r="CF417" s="137"/>
      <c r="CG417" s="137"/>
      <c r="CH417" s="137"/>
      <c r="CI417" s="137"/>
      <c r="CJ417" s="137"/>
      <c r="CK417" s="137"/>
      <c r="CL417" s="137"/>
      <c r="CM417" s="137"/>
      <c r="CN417" s="137"/>
      <c r="CO417"/>
      <c r="CP417"/>
      <c r="CQ417"/>
      <c r="CR417"/>
      <c r="CS417"/>
      <c r="CT417"/>
    </row>
    <row r="418" spans="66:98" s="16" customFormat="1" ht="15">
      <c r="BN418" s="15"/>
      <c r="BO418" s="15"/>
      <c r="BP418" s="15"/>
      <c r="BQ418" s="15"/>
      <c r="BR418" s="15"/>
      <c r="BT418" s="15"/>
      <c r="BU418" s="15"/>
      <c r="BV418" s="15"/>
      <c r="BW418" s="15"/>
      <c r="BX418" s="15"/>
      <c r="BY418" s="15"/>
      <c r="BZ418" s="137"/>
      <c r="CA418" s="137"/>
      <c r="CB418" s="137"/>
      <c r="CC418" s="137"/>
      <c r="CD418" s="137"/>
      <c r="CE418" s="137"/>
      <c r="CF418" s="137"/>
      <c r="CG418" s="137"/>
      <c r="CH418" s="137"/>
      <c r="CI418" s="137"/>
      <c r="CJ418" s="137"/>
      <c r="CK418" s="137"/>
      <c r="CL418" s="137"/>
      <c r="CM418" s="137"/>
      <c r="CN418" s="137"/>
      <c r="CO418"/>
      <c r="CP418"/>
      <c r="CQ418"/>
      <c r="CR418"/>
      <c r="CS418"/>
      <c r="CT418"/>
    </row>
    <row r="419" spans="66:98" s="16" customFormat="1" ht="15">
      <c r="BN419" s="15"/>
      <c r="BO419" s="15"/>
      <c r="BP419" s="15"/>
      <c r="BQ419" s="15"/>
      <c r="BR419" s="15"/>
      <c r="BT419" s="15"/>
      <c r="BU419" s="15"/>
      <c r="BV419" s="15"/>
      <c r="BW419" s="15"/>
      <c r="BX419" s="15"/>
      <c r="BY419" s="15"/>
      <c r="BZ419" s="137"/>
      <c r="CA419" s="137"/>
      <c r="CB419" s="137"/>
      <c r="CC419" s="137"/>
      <c r="CD419" s="137"/>
      <c r="CE419" s="137"/>
      <c r="CF419" s="137"/>
      <c r="CG419" s="137"/>
      <c r="CH419" s="137"/>
      <c r="CI419" s="137"/>
      <c r="CJ419" s="137"/>
      <c r="CK419" s="137"/>
      <c r="CL419" s="137"/>
      <c r="CM419" s="137"/>
      <c r="CN419" s="137"/>
      <c r="CO419"/>
      <c r="CP419"/>
      <c r="CQ419"/>
      <c r="CR419"/>
      <c r="CS419"/>
      <c r="CT419"/>
    </row>
    <row r="420" spans="66:98" s="16" customFormat="1" ht="15">
      <c r="BN420" s="15"/>
      <c r="BO420" s="15"/>
      <c r="BP420" s="15"/>
      <c r="BQ420" s="15"/>
      <c r="BR420" s="15"/>
      <c r="BT420" s="15"/>
      <c r="BU420" s="15"/>
      <c r="BV420" s="15"/>
      <c r="BW420" s="15"/>
      <c r="BX420" s="15"/>
      <c r="BY420" s="15"/>
      <c r="BZ420" s="137"/>
      <c r="CA420" s="137"/>
      <c r="CB420" s="137"/>
      <c r="CC420" s="137"/>
      <c r="CD420" s="137"/>
      <c r="CE420" s="137"/>
      <c r="CF420" s="137"/>
      <c r="CG420" s="137"/>
      <c r="CH420" s="137"/>
      <c r="CI420" s="137"/>
      <c r="CJ420" s="137"/>
      <c r="CK420" s="137"/>
      <c r="CL420" s="137"/>
      <c r="CM420" s="137"/>
      <c r="CN420" s="137"/>
      <c r="CO420"/>
      <c r="CP420"/>
      <c r="CQ420"/>
      <c r="CR420"/>
      <c r="CS420"/>
      <c r="CT420"/>
    </row>
    <row r="421" spans="66:98" s="16" customFormat="1" ht="15">
      <c r="BN421" s="15"/>
      <c r="BO421" s="15"/>
      <c r="BP421" s="15"/>
      <c r="BQ421" s="15"/>
      <c r="BR421" s="15"/>
      <c r="BT421" s="15"/>
      <c r="BU421" s="15"/>
      <c r="BV421" s="15"/>
      <c r="BW421" s="15"/>
      <c r="BX421" s="15"/>
      <c r="BY421" s="15"/>
      <c r="BZ421" s="137"/>
      <c r="CA421" s="137"/>
      <c r="CB421" s="137"/>
      <c r="CC421" s="137"/>
      <c r="CD421" s="137"/>
      <c r="CE421" s="137"/>
      <c r="CF421" s="137"/>
      <c r="CG421" s="137"/>
      <c r="CH421" s="137"/>
      <c r="CI421" s="137"/>
      <c r="CJ421" s="137"/>
      <c r="CK421" s="137"/>
      <c r="CL421" s="137"/>
      <c r="CM421" s="137"/>
      <c r="CN421" s="137"/>
      <c r="CO421"/>
      <c r="CP421"/>
      <c r="CQ421"/>
      <c r="CR421"/>
      <c r="CS421"/>
      <c r="CT421"/>
    </row>
    <row r="422" spans="66:98" s="16" customFormat="1" ht="15">
      <c r="BN422" s="15"/>
      <c r="BO422" s="15"/>
      <c r="BP422" s="15"/>
      <c r="BQ422" s="15"/>
      <c r="BR422" s="15"/>
      <c r="BT422" s="15"/>
      <c r="BU422" s="15"/>
      <c r="BV422" s="15"/>
      <c r="BW422" s="15"/>
      <c r="BX422" s="15"/>
      <c r="BY422" s="15"/>
      <c r="BZ422" s="137"/>
      <c r="CA422" s="137"/>
      <c r="CB422" s="137"/>
      <c r="CC422" s="137"/>
      <c r="CD422" s="137"/>
      <c r="CE422" s="137"/>
      <c r="CF422" s="137"/>
      <c r="CG422" s="137"/>
      <c r="CH422" s="137"/>
      <c r="CI422" s="137"/>
      <c r="CJ422" s="137"/>
      <c r="CK422" s="137"/>
      <c r="CL422" s="137"/>
      <c r="CM422" s="137"/>
      <c r="CN422" s="137"/>
      <c r="CO422"/>
      <c r="CP422"/>
      <c r="CQ422"/>
      <c r="CR422"/>
      <c r="CS422"/>
      <c r="CT422"/>
    </row>
    <row r="423" spans="66:98" s="16" customFormat="1" ht="15">
      <c r="BN423" s="15"/>
      <c r="BO423" s="15"/>
      <c r="BP423" s="15"/>
      <c r="BQ423" s="15"/>
      <c r="BR423" s="15"/>
      <c r="BT423" s="15"/>
      <c r="BU423" s="15"/>
      <c r="BV423" s="15"/>
      <c r="BW423" s="15"/>
      <c r="BX423" s="15"/>
      <c r="BY423" s="15"/>
      <c r="BZ423" s="137"/>
      <c r="CA423" s="137"/>
      <c r="CB423" s="137"/>
      <c r="CC423" s="137"/>
      <c r="CD423" s="137"/>
      <c r="CE423" s="137"/>
      <c r="CF423" s="137"/>
      <c r="CG423" s="137"/>
      <c r="CH423" s="137"/>
      <c r="CI423" s="137"/>
      <c r="CJ423" s="137"/>
      <c r="CK423" s="137"/>
      <c r="CL423" s="137"/>
      <c r="CM423" s="137"/>
      <c r="CN423" s="137"/>
      <c r="CO423"/>
      <c r="CP423"/>
      <c r="CQ423"/>
      <c r="CR423"/>
      <c r="CS423"/>
      <c r="CT423"/>
    </row>
    <row r="424" spans="66:98" s="16" customFormat="1" ht="15">
      <c r="BN424" s="15"/>
      <c r="BO424" s="15"/>
      <c r="BP424" s="15"/>
      <c r="BQ424" s="15"/>
      <c r="BR424" s="15"/>
      <c r="BT424" s="15"/>
      <c r="BU424" s="15"/>
      <c r="BV424" s="15"/>
      <c r="BW424" s="15"/>
      <c r="BX424" s="15"/>
      <c r="BY424" s="15"/>
      <c r="BZ424" s="137"/>
      <c r="CA424" s="137"/>
      <c r="CB424" s="137"/>
      <c r="CC424" s="137"/>
      <c r="CD424" s="137"/>
      <c r="CE424" s="137"/>
      <c r="CF424" s="137"/>
      <c r="CG424" s="137"/>
      <c r="CH424" s="137"/>
      <c r="CI424" s="137"/>
      <c r="CJ424" s="137"/>
      <c r="CK424" s="137"/>
      <c r="CL424" s="137"/>
      <c r="CM424" s="137"/>
      <c r="CN424" s="137"/>
      <c r="CO424"/>
      <c r="CP424"/>
      <c r="CQ424"/>
      <c r="CR424"/>
      <c r="CS424"/>
      <c r="CT424"/>
    </row>
  </sheetData>
  <sheetProtection/>
  <mergeCells count="11">
    <mergeCell ref="I8:N8"/>
    <mergeCell ref="B8:G8"/>
    <mergeCell ref="AL4:AM4"/>
    <mergeCell ref="AL5:AM5"/>
    <mergeCell ref="AL6:AM6"/>
    <mergeCell ref="W8:AB8"/>
    <mergeCell ref="AD8:AI8"/>
    <mergeCell ref="B4:C4"/>
    <mergeCell ref="B5:C5"/>
    <mergeCell ref="B6:C6"/>
    <mergeCell ref="P8:U8"/>
  </mergeCells>
  <conditionalFormatting sqref="AK10">
    <cfRule type="colorScale" priority="1" dxfId="0">
      <colorScale>
        <cfvo type="formula" val="&quot;&lt;60%&quot;"/>
        <cfvo type="formula" val="&quot;&gt;=60%&quot;"/>
        <cfvo type="formula" val="&quot;&gt;80%&quot;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62"/>
  <sheetViews>
    <sheetView showGridLines="0" zoomScalePageLayoutView="0" workbookViewId="0" topLeftCell="A7">
      <selection activeCell="A20" sqref="A20"/>
    </sheetView>
  </sheetViews>
  <sheetFormatPr defaultColWidth="11.421875" defaultRowHeight="15"/>
  <cols>
    <col min="1" max="1" width="2.8515625" style="0" customWidth="1"/>
    <col min="2" max="2" width="7.8515625" style="0" customWidth="1"/>
    <col min="3" max="3" width="16.140625" style="0" bestFit="1" customWidth="1"/>
    <col min="6" max="6" width="12.140625" style="6" customWidth="1"/>
    <col min="7" max="7" width="11.421875" style="6" customWidth="1"/>
    <col min="8" max="8" width="2.7109375" style="6" customWidth="1"/>
    <col min="9" max="9" width="7.8515625" style="0" customWidth="1"/>
    <col min="10" max="10" width="19.140625" style="0" customWidth="1"/>
    <col min="13" max="13" width="12.140625" style="6" customWidth="1"/>
    <col min="14" max="14" width="11.421875" style="6" customWidth="1"/>
    <col min="15" max="15" width="2.421875" style="0" customWidth="1"/>
    <col min="16" max="16" width="7.00390625" style="0" customWidth="1"/>
    <col min="17" max="17" width="14.00390625" style="0" bestFit="1" customWidth="1"/>
    <col min="20" max="20" width="12.00390625" style="6" customWidth="1"/>
    <col min="21" max="21" width="11.421875" style="6" customWidth="1"/>
    <col min="22" max="22" width="2.421875" style="0" customWidth="1"/>
    <col min="23" max="23" width="8.57421875" style="0" customWidth="1"/>
    <col min="24" max="24" width="13.57421875" style="0" bestFit="1" customWidth="1"/>
    <col min="27" max="27" width="13.57421875" style="0" customWidth="1"/>
  </cols>
  <sheetData>
    <row r="1" spans="2:28" ht="28.5" customHeight="1">
      <c r="B1" s="471" t="s">
        <v>115</v>
      </c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</row>
    <row r="2" spans="2:28" ht="15" customHeight="1">
      <c r="B2" s="472" t="s">
        <v>179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</row>
    <row r="3" ht="7.5" customHeight="1"/>
    <row r="4" spans="2:28" ht="26.25">
      <c r="B4" s="473" t="s">
        <v>119</v>
      </c>
      <c r="C4" s="473"/>
      <c r="D4" s="473"/>
      <c r="E4" s="473"/>
      <c r="F4" s="473"/>
      <c r="G4" s="473"/>
      <c r="H4" s="12"/>
      <c r="I4" s="473" t="s">
        <v>121</v>
      </c>
      <c r="J4" s="473"/>
      <c r="K4" s="473"/>
      <c r="L4" s="473"/>
      <c r="M4" s="473"/>
      <c r="N4" s="473"/>
      <c r="P4" s="473" t="s">
        <v>124</v>
      </c>
      <c r="Q4" s="473"/>
      <c r="R4" s="473"/>
      <c r="S4" s="473"/>
      <c r="T4" s="473"/>
      <c r="U4" s="473"/>
      <c r="W4" s="473" t="s">
        <v>125</v>
      </c>
      <c r="X4" s="473"/>
      <c r="Y4" s="473"/>
      <c r="Z4" s="473"/>
      <c r="AA4" s="473"/>
      <c r="AB4" s="473"/>
    </row>
    <row r="5" spans="2:28" ht="26.25">
      <c r="B5" s="473"/>
      <c r="C5" s="473"/>
      <c r="D5" s="473"/>
      <c r="E5" s="473"/>
      <c r="F5" s="473"/>
      <c r="G5" s="473"/>
      <c r="H5" s="12"/>
      <c r="I5" s="473"/>
      <c r="J5" s="473"/>
      <c r="K5" s="473"/>
      <c r="L5" s="473"/>
      <c r="M5" s="473"/>
      <c r="N5" s="473"/>
      <c r="P5" s="473"/>
      <c r="Q5" s="473"/>
      <c r="R5" s="473"/>
      <c r="S5" s="473"/>
      <c r="T5" s="473"/>
      <c r="U5" s="473"/>
      <c r="W5" s="473"/>
      <c r="X5" s="473"/>
      <c r="Y5" s="473"/>
      <c r="Z5" s="473"/>
      <c r="AA5" s="473"/>
      <c r="AB5" s="473"/>
    </row>
    <row r="6" spans="2:28" ht="15">
      <c r="B6" s="474" t="s">
        <v>120</v>
      </c>
      <c r="C6" s="474"/>
      <c r="D6" s="474"/>
      <c r="E6" s="474"/>
      <c r="F6" s="474"/>
      <c r="G6" s="474"/>
      <c r="H6" s="11"/>
      <c r="I6" s="474" t="s">
        <v>122</v>
      </c>
      <c r="J6" s="474"/>
      <c r="K6" s="474"/>
      <c r="L6" s="474"/>
      <c r="M6" s="474"/>
      <c r="N6" s="474"/>
      <c r="P6" s="474" t="s">
        <v>123</v>
      </c>
      <c r="Q6" s="474"/>
      <c r="R6" s="474"/>
      <c r="S6" s="474"/>
      <c r="T6" s="474"/>
      <c r="U6" s="474"/>
      <c r="W6" s="474" t="s">
        <v>126</v>
      </c>
      <c r="X6" s="474"/>
      <c r="Y6" s="474"/>
      <c r="Z6" s="474"/>
      <c r="AA6" s="474"/>
      <c r="AB6" s="474"/>
    </row>
    <row r="7" spans="2:28" s="16" customFormat="1" ht="7.5" customHeight="1" thickBot="1"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P7" s="19"/>
      <c r="Q7" s="19"/>
      <c r="R7" s="19"/>
      <c r="S7" s="19"/>
      <c r="T7" s="19"/>
      <c r="U7" s="19"/>
      <c r="W7" s="19"/>
      <c r="X7" s="19"/>
      <c r="Y7" s="19"/>
      <c r="Z7" s="19"/>
      <c r="AA7" s="19"/>
      <c r="AB7" s="19"/>
    </row>
    <row r="8" spans="2:26" s="16" customFormat="1" ht="15.75" thickBot="1">
      <c r="B8" s="19"/>
      <c r="C8" s="467" t="s">
        <v>140</v>
      </c>
      <c r="D8" s="468"/>
      <c r="E8" s="74">
        <v>48</v>
      </c>
      <c r="F8" s="19"/>
      <c r="G8" s="19"/>
      <c r="H8" s="19"/>
      <c r="I8" s="19"/>
      <c r="J8" s="467" t="s">
        <v>140</v>
      </c>
      <c r="K8" s="468"/>
      <c r="L8" s="74">
        <v>29</v>
      </c>
      <c r="N8" s="19"/>
      <c r="O8" s="19"/>
      <c r="P8" s="19"/>
      <c r="Q8" s="467" t="s">
        <v>140</v>
      </c>
      <c r="R8" s="468"/>
      <c r="S8" s="74">
        <v>8</v>
      </c>
      <c r="U8" s="19"/>
      <c r="V8" s="19"/>
      <c r="W8" s="19"/>
      <c r="X8" s="467" t="s">
        <v>140</v>
      </c>
      <c r="Y8" s="468"/>
      <c r="Z8" s="74">
        <v>2</v>
      </c>
    </row>
    <row r="9" spans="2:26" s="16" customFormat="1" ht="15.75" thickBot="1">
      <c r="B9" s="19"/>
      <c r="C9" s="460" t="s">
        <v>138</v>
      </c>
      <c r="D9" s="461"/>
      <c r="E9" s="72">
        <v>1</v>
      </c>
      <c r="F9" s="19"/>
      <c r="G9" s="19"/>
      <c r="H9" s="19"/>
      <c r="I9" s="19"/>
      <c r="J9" s="460" t="s">
        <v>138</v>
      </c>
      <c r="K9" s="461"/>
      <c r="L9" s="72">
        <v>1</v>
      </c>
      <c r="N9" s="19"/>
      <c r="O9" s="19"/>
      <c r="P9" s="19"/>
      <c r="Q9" s="460" t="s">
        <v>138</v>
      </c>
      <c r="R9" s="461"/>
      <c r="S9" s="72">
        <v>1</v>
      </c>
      <c r="U9" s="19"/>
      <c r="V9" s="19"/>
      <c r="W9" s="19"/>
      <c r="X9" s="460" t="s">
        <v>138</v>
      </c>
      <c r="Y9" s="461"/>
      <c r="Z9" s="72">
        <v>0</v>
      </c>
    </row>
    <row r="10" spans="2:26" s="16" customFormat="1" ht="15.75" thickBot="1">
      <c r="B10" s="19"/>
      <c r="C10" s="462" t="s">
        <v>139</v>
      </c>
      <c r="D10" s="463"/>
      <c r="E10" s="73">
        <v>0</v>
      </c>
      <c r="F10" s="19"/>
      <c r="G10" s="19"/>
      <c r="H10" s="19"/>
      <c r="I10" s="19"/>
      <c r="J10" s="462" t="s">
        <v>139</v>
      </c>
      <c r="K10" s="463"/>
      <c r="L10" s="73">
        <v>0</v>
      </c>
      <c r="N10" s="19"/>
      <c r="O10" s="19"/>
      <c r="P10" s="19"/>
      <c r="Q10" s="462" t="s">
        <v>139</v>
      </c>
      <c r="R10" s="463"/>
      <c r="S10" s="73">
        <v>1</v>
      </c>
      <c r="U10" s="19"/>
      <c r="V10" s="19"/>
      <c r="W10" s="19"/>
      <c r="X10" s="462" t="s">
        <v>139</v>
      </c>
      <c r="Y10" s="463"/>
      <c r="Z10" s="73">
        <v>0</v>
      </c>
    </row>
    <row r="11" spans="2:26" s="16" customFormat="1" ht="15.75" thickBot="1">
      <c r="B11" s="19"/>
      <c r="C11" s="469" t="s">
        <v>141</v>
      </c>
      <c r="D11" s="470"/>
      <c r="E11" s="20">
        <f>SUM(E8:E10)</f>
        <v>49</v>
      </c>
      <c r="F11" s="19"/>
      <c r="G11" s="19"/>
      <c r="H11" s="19"/>
      <c r="I11" s="19"/>
      <c r="J11" s="469" t="s">
        <v>141</v>
      </c>
      <c r="K11" s="470"/>
      <c r="L11" s="20">
        <f>SUM(L8:L10)</f>
        <v>30</v>
      </c>
      <c r="N11" s="19"/>
      <c r="O11" s="19"/>
      <c r="P11" s="19"/>
      <c r="Q11" s="469" t="s">
        <v>141</v>
      </c>
      <c r="R11" s="470"/>
      <c r="S11" s="20">
        <f>SUM(S8:S10)</f>
        <v>10</v>
      </c>
      <c r="U11" s="19"/>
      <c r="V11" s="19"/>
      <c r="W11" s="19"/>
      <c r="X11" s="469" t="s">
        <v>141</v>
      </c>
      <c r="Y11" s="470"/>
      <c r="Z11" s="20">
        <f>SUM(Z8:Z10)</f>
        <v>2</v>
      </c>
    </row>
    <row r="12" spans="2:28" ht="8.25" customHeight="1" thickBo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P12" s="11"/>
      <c r="Q12" s="11"/>
      <c r="R12" s="11"/>
      <c r="S12" s="11"/>
      <c r="T12" s="11"/>
      <c r="U12" s="11"/>
      <c r="W12" s="11"/>
      <c r="X12" s="11"/>
      <c r="Y12" s="11"/>
      <c r="Z12" s="11"/>
      <c r="AA12" s="11"/>
      <c r="AB12" s="11"/>
    </row>
    <row r="13" spans="2:28" ht="39" thickBot="1">
      <c r="B13" s="279" t="s">
        <v>117</v>
      </c>
      <c r="C13" s="279" t="s">
        <v>116</v>
      </c>
      <c r="D13" s="279" t="s">
        <v>55</v>
      </c>
      <c r="E13" s="279" t="s">
        <v>75</v>
      </c>
      <c r="F13" s="279" t="s">
        <v>5</v>
      </c>
      <c r="G13" s="279" t="s">
        <v>21</v>
      </c>
      <c r="H13" s="13"/>
      <c r="I13" s="141" t="s">
        <v>117</v>
      </c>
      <c r="J13" s="141" t="s">
        <v>116</v>
      </c>
      <c r="K13" s="141" t="s">
        <v>55</v>
      </c>
      <c r="L13" s="141" t="s">
        <v>75</v>
      </c>
      <c r="M13" s="141" t="s">
        <v>5</v>
      </c>
      <c r="N13" s="141" t="s">
        <v>21</v>
      </c>
      <c r="P13" s="279" t="s">
        <v>117</v>
      </c>
      <c r="Q13" s="279" t="s">
        <v>116</v>
      </c>
      <c r="R13" s="279" t="s">
        <v>55</v>
      </c>
      <c r="S13" s="279" t="s">
        <v>75</v>
      </c>
      <c r="T13" s="279" t="s">
        <v>5</v>
      </c>
      <c r="U13" s="279" t="s">
        <v>21</v>
      </c>
      <c r="W13" s="279" t="s">
        <v>117</v>
      </c>
      <c r="X13" s="279" t="s">
        <v>116</v>
      </c>
      <c r="Y13" s="279" t="s">
        <v>55</v>
      </c>
      <c r="Z13" s="279" t="s">
        <v>75</v>
      </c>
      <c r="AA13" s="279" t="s">
        <v>5</v>
      </c>
      <c r="AB13" s="279" t="s">
        <v>21</v>
      </c>
    </row>
    <row r="14" spans="2:28" ht="16.5" thickBot="1">
      <c r="B14" s="442">
        <v>1</v>
      </c>
      <c r="C14" s="440" t="s">
        <v>97</v>
      </c>
      <c r="D14" s="440">
        <v>400</v>
      </c>
      <c r="E14" s="440">
        <v>1066</v>
      </c>
      <c r="F14" s="436">
        <v>1</v>
      </c>
      <c r="G14" s="437">
        <v>1</v>
      </c>
      <c r="H14" s="10"/>
      <c r="I14" s="426">
        <v>1</v>
      </c>
      <c r="J14" s="424" t="s">
        <v>77</v>
      </c>
      <c r="K14" s="424">
        <v>700</v>
      </c>
      <c r="L14" s="424">
        <v>3023</v>
      </c>
      <c r="M14" s="420">
        <v>1</v>
      </c>
      <c r="N14" s="421">
        <v>1</v>
      </c>
      <c r="P14" s="435">
        <v>1</v>
      </c>
      <c r="Q14" s="430" t="s">
        <v>136</v>
      </c>
      <c r="R14" s="430">
        <v>1500</v>
      </c>
      <c r="S14" s="430">
        <v>3743</v>
      </c>
      <c r="T14" s="428">
        <v>0.9786</v>
      </c>
      <c r="U14" s="429">
        <v>0.9887748358862145</v>
      </c>
      <c r="W14" s="443">
        <v>44</v>
      </c>
      <c r="X14" s="441" t="s">
        <v>86</v>
      </c>
      <c r="Y14" s="441">
        <v>1800</v>
      </c>
      <c r="Z14" s="441">
        <v>1887</v>
      </c>
      <c r="AA14" s="438">
        <v>0.9052</v>
      </c>
      <c r="AB14" s="439">
        <v>0.9495962453066333</v>
      </c>
    </row>
    <row r="15" spans="2:28" ht="16.5" thickBot="1">
      <c r="B15" s="443">
        <v>1</v>
      </c>
      <c r="C15" s="441" t="s">
        <v>36</v>
      </c>
      <c r="D15" s="441">
        <v>400</v>
      </c>
      <c r="E15" s="441">
        <v>820</v>
      </c>
      <c r="F15" s="438">
        <v>1</v>
      </c>
      <c r="G15" s="439">
        <v>1</v>
      </c>
      <c r="H15" s="10"/>
      <c r="I15" s="427">
        <v>1</v>
      </c>
      <c r="J15" s="425" t="s">
        <v>0</v>
      </c>
      <c r="K15" s="425">
        <v>700</v>
      </c>
      <c r="L15" s="425">
        <v>2014</v>
      </c>
      <c r="M15" s="422">
        <v>1</v>
      </c>
      <c r="N15" s="423">
        <v>1</v>
      </c>
      <c r="P15" s="435">
        <v>2</v>
      </c>
      <c r="Q15" s="430" t="s">
        <v>11</v>
      </c>
      <c r="R15" s="430">
        <v>1500</v>
      </c>
      <c r="S15" s="430">
        <v>2977</v>
      </c>
      <c r="T15" s="428">
        <v>0.927</v>
      </c>
      <c r="U15" s="429">
        <v>0.9631422182468694</v>
      </c>
      <c r="W15" s="372">
        <v>67</v>
      </c>
      <c r="X15" s="347" t="s">
        <v>25</v>
      </c>
      <c r="Y15" s="347">
        <v>400</v>
      </c>
      <c r="Z15" s="347">
        <v>232</v>
      </c>
      <c r="AA15" s="348">
        <v>0.8703</v>
      </c>
      <c r="AB15" s="349">
        <v>0.8297214285714285</v>
      </c>
    </row>
    <row r="16" spans="2:21" ht="15.75">
      <c r="B16" s="443">
        <v>1</v>
      </c>
      <c r="C16" s="441" t="s">
        <v>1</v>
      </c>
      <c r="D16" s="441">
        <v>400</v>
      </c>
      <c r="E16" s="441">
        <v>743</v>
      </c>
      <c r="F16" s="438">
        <v>1</v>
      </c>
      <c r="G16" s="439">
        <v>1</v>
      </c>
      <c r="H16" s="10"/>
      <c r="I16" s="427">
        <v>1</v>
      </c>
      <c r="J16" s="425" t="s">
        <v>43</v>
      </c>
      <c r="K16" s="425">
        <v>700</v>
      </c>
      <c r="L16" s="425">
        <v>1903</v>
      </c>
      <c r="M16" s="422">
        <v>1</v>
      </c>
      <c r="N16" s="423">
        <v>1</v>
      </c>
      <c r="P16" s="435">
        <v>3</v>
      </c>
      <c r="Q16" s="430" t="s">
        <v>30</v>
      </c>
      <c r="R16" s="430">
        <v>1500</v>
      </c>
      <c r="S16" s="430">
        <v>4020</v>
      </c>
      <c r="T16" s="428">
        <v>0.9309</v>
      </c>
      <c r="U16" s="429">
        <v>0.9618310316139767</v>
      </c>
    </row>
    <row r="17" spans="2:21" ht="15.75">
      <c r="B17" s="443">
        <v>1</v>
      </c>
      <c r="C17" s="441" t="s">
        <v>103</v>
      </c>
      <c r="D17" s="441">
        <v>400</v>
      </c>
      <c r="E17" s="441">
        <v>724</v>
      </c>
      <c r="F17" s="438">
        <v>1</v>
      </c>
      <c r="G17" s="439">
        <v>1</v>
      </c>
      <c r="H17" s="10"/>
      <c r="I17" s="427">
        <v>1</v>
      </c>
      <c r="J17" s="425" t="s">
        <v>78</v>
      </c>
      <c r="K17" s="425">
        <v>700</v>
      </c>
      <c r="L17" s="425">
        <v>1156</v>
      </c>
      <c r="M17" s="422">
        <v>1</v>
      </c>
      <c r="N17" s="423">
        <v>1</v>
      </c>
      <c r="P17" s="435">
        <v>4</v>
      </c>
      <c r="Q17" s="430" t="s">
        <v>31</v>
      </c>
      <c r="R17" s="430">
        <v>1500</v>
      </c>
      <c r="S17" s="430">
        <v>4532</v>
      </c>
      <c r="T17" s="428">
        <v>0.8049</v>
      </c>
      <c r="U17" s="429">
        <v>0.8866721404928282</v>
      </c>
    </row>
    <row r="18" spans="2:21" ht="15.75">
      <c r="B18" s="443">
        <v>1</v>
      </c>
      <c r="C18" s="441" t="s">
        <v>54</v>
      </c>
      <c r="D18" s="441">
        <v>400</v>
      </c>
      <c r="E18" s="441">
        <v>711</v>
      </c>
      <c r="F18" s="438">
        <v>1</v>
      </c>
      <c r="G18" s="439">
        <v>1</v>
      </c>
      <c r="H18" s="10"/>
      <c r="I18" s="427">
        <v>1</v>
      </c>
      <c r="J18" s="425" t="s">
        <v>26</v>
      </c>
      <c r="K18" s="425">
        <v>700</v>
      </c>
      <c r="L18" s="425">
        <v>1014</v>
      </c>
      <c r="M18" s="422">
        <v>1</v>
      </c>
      <c r="N18" s="423">
        <v>1</v>
      </c>
      <c r="P18" s="435">
        <v>5</v>
      </c>
      <c r="Q18" s="430" t="s">
        <v>32</v>
      </c>
      <c r="R18" s="430">
        <v>1500</v>
      </c>
      <c r="S18" s="430">
        <v>2725</v>
      </c>
      <c r="T18" s="428">
        <v>0.78</v>
      </c>
      <c r="U18" s="429">
        <v>0.8855689277899343</v>
      </c>
    </row>
    <row r="19" spans="2:21" ht="15.75">
      <c r="B19" s="443">
        <v>1</v>
      </c>
      <c r="C19" s="441" t="s">
        <v>16</v>
      </c>
      <c r="D19" s="441">
        <v>400</v>
      </c>
      <c r="E19" s="441">
        <v>678</v>
      </c>
      <c r="F19" s="438">
        <v>1</v>
      </c>
      <c r="G19" s="439">
        <v>1</v>
      </c>
      <c r="H19" s="10"/>
      <c r="I19" s="427">
        <v>2</v>
      </c>
      <c r="J19" s="425" t="s">
        <v>13</v>
      </c>
      <c r="K19" s="425">
        <v>700</v>
      </c>
      <c r="L19" s="425">
        <v>1742</v>
      </c>
      <c r="M19" s="422">
        <v>0.9994</v>
      </c>
      <c r="N19" s="423">
        <v>0.9997</v>
      </c>
      <c r="P19" s="435">
        <v>6</v>
      </c>
      <c r="Q19" s="430" t="s">
        <v>192</v>
      </c>
      <c r="R19" s="430">
        <v>1500</v>
      </c>
      <c r="S19" s="430">
        <v>2443</v>
      </c>
      <c r="T19" s="428">
        <v>0.7894</v>
      </c>
      <c r="U19" s="429">
        <v>0.8746019607843137</v>
      </c>
    </row>
    <row r="20" spans="2:21" ht="15.75">
      <c r="B20" s="443">
        <v>1</v>
      </c>
      <c r="C20" s="441" t="s">
        <v>52</v>
      </c>
      <c r="D20" s="441">
        <v>400</v>
      </c>
      <c r="E20" s="441">
        <v>653</v>
      </c>
      <c r="F20" s="438">
        <v>1</v>
      </c>
      <c r="G20" s="439">
        <v>1</v>
      </c>
      <c r="H20" s="10"/>
      <c r="I20" s="427">
        <v>3</v>
      </c>
      <c r="J20" s="425" t="s">
        <v>6</v>
      </c>
      <c r="K20" s="425">
        <v>700</v>
      </c>
      <c r="L20" s="425">
        <v>2641</v>
      </c>
      <c r="M20" s="422">
        <v>0.9953</v>
      </c>
      <c r="N20" s="423">
        <v>0.9975110467809171</v>
      </c>
      <c r="P20" s="435">
        <v>7</v>
      </c>
      <c r="Q20" s="430" t="s">
        <v>85</v>
      </c>
      <c r="R20" s="430">
        <v>1500</v>
      </c>
      <c r="S20" s="430">
        <v>3780</v>
      </c>
      <c r="T20" s="428">
        <v>0.8007</v>
      </c>
      <c r="U20" s="429">
        <v>0.8682861179361179</v>
      </c>
    </row>
    <row r="21" spans="2:21" ht="16.5" thickBot="1">
      <c r="B21" s="443">
        <v>1</v>
      </c>
      <c r="C21" s="441" t="s">
        <v>50</v>
      </c>
      <c r="D21" s="441">
        <v>400</v>
      </c>
      <c r="E21" s="441">
        <v>615</v>
      </c>
      <c r="F21" s="438">
        <v>1</v>
      </c>
      <c r="G21" s="439">
        <v>1</v>
      </c>
      <c r="H21" s="10"/>
      <c r="I21" s="427">
        <v>4</v>
      </c>
      <c r="J21" s="425" t="s">
        <v>14</v>
      </c>
      <c r="K21" s="425">
        <v>700</v>
      </c>
      <c r="L21" s="425">
        <v>1653</v>
      </c>
      <c r="M21" s="422">
        <v>0.9918</v>
      </c>
      <c r="N21" s="423">
        <v>0.9959</v>
      </c>
      <c r="P21" s="435">
        <v>8</v>
      </c>
      <c r="Q21" s="430" t="s">
        <v>35</v>
      </c>
      <c r="R21" s="430">
        <v>1500</v>
      </c>
      <c r="S21" s="430">
        <v>1964</v>
      </c>
      <c r="T21" s="428">
        <v>0.7279</v>
      </c>
      <c r="U21" s="429">
        <v>0.84897722323049</v>
      </c>
    </row>
    <row r="22" spans="2:21" ht="16.5" thickBot="1">
      <c r="B22" s="443">
        <v>1</v>
      </c>
      <c r="C22" s="441" t="s">
        <v>51</v>
      </c>
      <c r="D22" s="441">
        <v>400</v>
      </c>
      <c r="E22" s="441">
        <v>599</v>
      </c>
      <c r="F22" s="438">
        <v>1</v>
      </c>
      <c r="G22" s="439">
        <v>1</v>
      </c>
      <c r="H22" s="10"/>
      <c r="I22" s="427">
        <v>5</v>
      </c>
      <c r="J22" s="425" t="s">
        <v>163</v>
      </c>
      <c r="K22" s="425">
        <v>700</v>
      </c>
      <c r="L22" s="425">
        <v>1223</v>
      </c>
      <c r="M22" s="422">
        <v>0.9917</v>
      </c>
      <c r="N22" s="423">
        <v>0.9947721556886228</v>
      </c>
      <c r="P22" s="371">
        <v>9</v>
      </c>
      <c r="Q22" s="340" t="s">
        <v>19</v>
      </c>
      <c r="R22" s="340">
        <v>1500</v>
      </c>
      <c r="S22" s="340">
        <v>1062</v>
      </c>
      <c r="T22" s="341">
        <v>0.6265</v>
      </c>
      <c r="U22" s="342">
        <v>0.7288696078431371</v>
      </c>
    </row>
    <row r="23" spans="2:21" ht="16.5" thickBot="1">
      <c r="B23" s="443">
        <v>1</v>
      </c>
      <c r="C23" s="441" t="s">
        <v>76</v>
      </c>
      <c r="D23" s="441">
        <v>400</v>
      </c>
      <c r="E23" s="441">
        <v>514</v>
      </c>
      <c r="F23" s="438">
        <v>1</v>
      </c>
      <c r="G23" s="439">
        <v>1</v>
      </c>
      <c r="H23" s="10"/>
      <c r="I23" s="427">
        <v>6</v>
      </c>
      <c r="J23" s="425" t="s">
        <v>18</v>
      </c>
      <c r="K23" s="425">
        <v>700</v>
      </c>
      <c r="L23" s="425">
        <v>1245</v>
      </c>
      <c r="M23" s="422">
        <v>0.9894</v>
      </c>
      <c r="N23" s="423">
        <v>0.9946999999999999</v>
      </c>
      <c r="P23" s="434">
        <v>10</v>
      </c>
      <c r="Q23" s="431" t="s">
        <v>114</v>
      </c>
      <c r="R23" s="431">
        <v>1500</v>
      </c>
      <c r="S23" s="431">
        <v>944</v>
      </c>
      <c r="T23" s="432">
        <v>0.5197</v>
      </c>
      <c r="U23" s="433">
        <v>0.55859802259887</v>
      </c>
    </row>
    <row r="24" spans="2:14" ht="15.75">
      <c r="B24" s="443">
        <v>2</v>
      </c>
      <c r="C24" s="441" t="s">
        <v>111</v>
      </c>
      <c r="D24" s="441">
        <v>400</v>
      </c>
      <c r="E24" s="441">
        <v>842</v>
      </c>
      <c r="F24" s="438">
        <v>0.9989</v>
      </c>
      <c r="G24" s="439">
        <v>0.99945</v>
      </c>
      <c r="H24" s="10"/>
      <c r="I24" s="427">
        <v>7</v>
      </c>
      <c r="J24" s="425" t="s">
        <v>39</v>
      </c>
      <c r="K24" s="425">
        <v>700</v>
      </c>
      <c r="L24" s="425">
        <v>1688</v>
      </c>
      <c r="M24" s="422">
        <v>0.9874</v>
      </c>
      <c r="N24" s="423">
        <v>0.9932677233429394</v>
      </c>
    </row>
    <row r="25" spans="2:14" ht="15.75">
      <c r="B25" s="443">
        <v>3</v>
      </c>
      <c r="C25" s="441" t="s">
        <v>81</v>
      </c>
      <c r="D25" s="441">
        <v>400</v>
      </c>
      <c r="E25" s="441">
        <v>810</v>
      </c>
      <c r="F25" s="438">
        <v>0.9988</v>
      </c>
      <c r="G25" s="439">
        <v>0.9994000000000001</v>
      </c>
      <c r="H25" s="10"/>
      <c r="I25" s="427">
        <v>8</v>
      </c>
      <c r="J25" s="425" t="s">
        <v>29</v>
      </c>
      <c r="K25" s="425">
        <v>700</v>
      </c>
      <c r="L25" s="425">
        <v>964</v>
      </c>
      <c r="M25" s="422">
        <v>0.9867</v>
      </c>
      <c r="N25" s="423">
        <v>0.992045652173913</v>
      </c>
    </row>
    <row r="26" spans="2:14" ht="15.75">
      <c r="B26" s="443">
        <v>3</v>
      </c>
      <c r="C26" s="441" t="s">
        <v>98</v>
      </c>
      <c r="D26" s="441">
        <v>400</v>
      </c>
      <c r="E26" s="441">
        <v>931</v>
      </c>
      <c r="F26" s="438">
        <v>0.9987</v>
      </c>
      <c r="G26" s="439">
        <v>0.99935</v>
      </c>
      <c r="H26" s="10"/>
      <c r="I26" s="427">
        <v>9</v>
      </c>
      <c r="J26" s="425" t="s">
        <v>9</v>
      </c>
      <c r="K26" s="425">
        <v>700</v>
      </c>
      <c r="L26" s="425">
        <v>1363</v>
      </c>
      <c r="M26" s="422">
        <v>0.9682</v>
      </c>
      <c r="N26" s="423">
        <v>0.9841</v>
      </c>
    </row>
    <row r="27" spans="2:14" ht="15.75">
      <c r="B27" s="443">
        <v>3</v>
      </c>
      <c r="C27" s="441" t="s">
        <v>110</v>
      </c>
      <c r="D27" s="441">
        <v>400</v>
      </c>
      <c r="E27" s="441">
        <v>855</v>
      </c>
      <c r="F27" s="438">
        <v>0.9987</v>
      </c>
      <c r="G27" s="439">
        <v>0.99935</v>
      </c>
      <c r="H27" s="10"/>
      <c r="I27" s="427">
        <v>10</v>
      </c>
      <c r="J27" s="425" t="s">
        <v>53</v>
      </c>
      <c r="K27" s="425">
        <v>700</v>
      </c>
      <c r="L27" s="425">
        <v>1104</v>
      </c>
      <c r="M27" s="422">
        <v>0.9576</v>
      </c>
      <c r="N27" s="423">
        <v>0.9774842105263157</v>
      </c>
    </row>
    <row r="28" spans="2:14" ht="15.75">
      <c r="B28" s="443">
        <v>4</v>
      </c>
      <c r="C28" s="441" t="s">
        <v>162</v>
      </c>
      <c r="D28" s="441">
        <v>400</v>
      </c>
      <c r="E28" s="441">
        <v>593</v>
      </c>
      <c r="F28" s="438">
        <v>1</v>
      </c>
      <c r="G28" s="439">
        <v>0.9993212669683258</v>
      </c>
      <c r="H28" s="10"/>
      <c r="I28" s="427">
        <v>11</v>
      </c>
      <c r="J28" s="425" t="s">
        <v>41</v>
      </c>
      <c r="K28" s="425">
        <v>700</v>
      </c>
      <c r="L28" s="425">
        <v>1474</v>
      </c>
      <c r="M28" s="422">
        <v>0.9492</v>
      </c>
      <c r="N28" s="423">
        <v>0.9709811821471652</v>
      </c>
    </row>
    <row r="29" spans="2:14" ht="15.75">
      <c r="B29" s="443">
        <v>5</v>
      </c>
      <c r="C29" s="441" t="s">
        <v>24</v>
      </c>
      <c r="D29" s="441">
        <v>400</v>
      </c>
      <c r="E29" s="441">
        <v>1062</v>
      </c>
      <c r="F29" s="438">
        <v>0.9991</v>
      </c>
      <c r="G29" s="439">
        <v>0.9991613989637306</v>
      </c>
      <c r="H29" s="10"/>
      <c r="I29" s="427">
        <v>12</v>
      </c>
      <c r="J29" s="425" t="s">
        <v>15</v>
      </c>
      <c r="K29" s="425">
        <v>700</v>
      </c>
      <c r="L29" s="425">
        <v>3463</v>
      </c>
      <c r="M29" s="422">
        <v>0.9371</v>
      </c>
      <c r="N29" s="423">
        <v>0.9680522812111158</v>
      </c>
    </row>
    <row r="30" spans="2:14" ht="15.75">
      <c r="B30" s="443">
        <v>5</v>
      </c>
      <c r="C30" s="441" t="s">
        <v>3</v>
      </c>
      <c r="D30" s="441">
        <v>400</v>
      </c>
      <c r="E30" s="441">
        <v>687</v>
      </c>
      <c r="F30" s="438">
        <v>0.9983</v>
      </c>
      <c r="G30" s="439">
        <v>0.99915</v>
      </c>
      <c r="H30" s="10"/>
      <c r="I30" s="427">
        <v>13</v>
      </c>
      <c r="J30" s="425" t="s">
        <v>37</v>
      </c>
      <c r="K30" s="425">
        <v>700</v>
      </c>
      <c r="L30" s="425">
        <v>886</v>
      </c>
      <c r="M30" s="422">
        <v>0.9587</v>
      </c>
      <c r="N30" s="423">
        <v>0.9587876098418278</v>
      </c>
    </row>
    <row r="31" spans="2:14" ht="15.75">
      <c r="B31" s="443">
        <v>6</v>
      </c>
      <c r="C31" s="441" t="s">
        <v>17</v>
      </c>
      <c r="D31" s="441">
        <v>400</v>
      </c>
      <c r="E31" s="441">
        <v>452</v>
      </c>
      <c r="F31" s="438">
        <v>0.9982</v>
      </c>
      <c r="G31" s="439">
        <v>0.9991</v>
      </c>
      <c r="H31" s="10"/>
      <c r="I31" s="427">
        <v>14</v>
      </c>
      <c r="J31" s="425" t="s">
        <v>167</v>
      </c>
      <c r="K31" s="425">
        <v>700</v>
      </c>
      <c r="L31" s="425">
        <v>1944</v>
      </c>
      <c r="M31" s="422">
        <v>0.9174</v>
      </c>
      <c r="N31" s="423">
        <v>0.9553057441253263</v>
      </c>
    </row>
    <row r="32" spans="2:14" ht="15.75">
      <c r="B32" s="443">
        <v>6</v>
      </c>
      <c r="C32" s="441" t="s">
        <v>48</v>
      </c>
      <c r="D32" s="441">
        <v>400</v>
      </c>
      <c r="E32" s="441">
        <v>490</v>
      </c>
      <c r="F32" s="438">
        <v>0.9981</v>
      </c>
      <c r="G32" s="439">
        <v>0.99905</v>
      </c>
      <c r="H32" s="10"/>
      <c r="I32" s="427">
        <v>15</v>
      </c>
      <c r="J32" s="425" t="s">
        <v>80</v>
      </c>
      <c r="K32" s="425">
        <v>700</v>
      </c>
      <c r="L32" s="425">
        <v>2351</v>
      </c>
      <c r="M32" s="422">
        <v>0.9172</v>
      </c>
      <c r="N32" s="423">
        <v>0.9483420515896821</v>
      </c>
    </row>
    <row r="33" spans="2:14" ht="15.75">
      <c r="B33" s="443">
        <v>7</v>
      </c>
      <c r="C33" s="441" t="s">
        <v>33</v>
      </c>
      <c r="D33" s="441">
        <v>400</v>
      </c>
      <c r="E33" s="441">
        <v>764</v>
      </c>
      <c r="F33" s="438">
        <v>0.9985</v>
      </c>
      <c r="G33" s="439">
        <v>0.998671965317919</v>
      </c>
      <c r="H33" s="10"/>
      <c r="I33" s="427">
        <v>16</v>
      </c>
      <c r="J33" s="425" t="s">
        <v>8</v>
      </c>
      <c r="K33" s="425">
        <v>700</v>
      </c>
      <c r="L33" s="425">
        <v>1371</v>
      </c>
      <c r="M33" s="422">
        <v>0.8948</v>
      </c>
      <c r="N33" s="423">
        <v>0.9459590778097983</v>
      </c>
    </row>
    <row r="34" spans="2:14" ht="15.75">
      <c r="B34" s="443">
        <v>8</v>
      </c>
      <c r="C34" s="441" t="s">
        <v>49</v>
      </c>
      <c r="D34" s="441">
        <v>400</v>
      </c>
      <c r="E34" s="441">
        <v>474</v>
      </c>
      <c r="F34" s="438">
        <v>0.9958</v>
      </c>
      <c r="G34" s="439">
        <v>0.9979</v>
      </c>
      <c r="H34" s="10"/>
      <c r="I34" s="427">
        <v>17</v>
      </c>
      <c r="J34" s="425" t="s">
        <v>113</v>
      </c>
      <c r="K34" s="425">
        <v>700</v>
      </c>
      <c r="L34" s="425">
        <v>2214</v>
      </c>
      <c r="M34" s="422">
        <v>0.896</v>
      </c>
      <c r="N34" s="423">
        <v>0.9453878097789685</v>
      </c>
    </row>
    <row r="35" spans="2:14" ht="15.75">
      <c r="B35" s="443">
        <v>9</v>
      </c>
      <c r="C35" s="441" t="s">
        <v>105</v>
      </c>
      <c r="D35" s="441">
        <v>400</v>
      </c>
      <c r="E35" s="441">
        <v>446</v>
      </c>
      <c r="F35" s="438">
        <v>0.9951</v>
      </c>
      <c r="G35" s="439">
        <v>0.9975499999999999</v>
      </c>
      <c r="H35" s="10"/>
      <c r="I35" s="427">
        <v>18</v>
      </c>
      <c r="J35" s="425" t="s">
        <v>112</v>
      </c>
      <c r="K35" s="425">
        <v>700</v>
      </c>
      <c r="L35" s="425">
        <v>1198</v>
      </c>
      <c r="M35" s="422">
        <v>0.9117</v>
      </c>
      <c r="N35" s="423">
        <v>0.9406692771084337</v>
      </c>
    </row>
    <row r="36" spans="2:14" ht="15.75">
      <c r="B36" s="443">
        <v>10</v>
      </c>
      <c r="C36" s="441" t="s">
        <v>47</v>
      </c>
      <c r="D36" s="441">
        <v>400</v>
      </c>
      <c r="E36" s="441">
        <v>617</v>
      </c>
      <c r="F36" s="438">
        <v>0.9953</v>
      </c>
      <c r="G36" s="439">
        <v>0.9970475903614457</v>
      </c>
      <c r="H36" s="10"/>
      <c r="I36" s="427">
        <v>19</v>
      </c>
      <c r="J36" s="425" t="s">
        <v>23</v>
      </c>
      <c r="K36" s="425">
        <v>700</v>
      </c>
      <c r="L36" s="425">
        <v>1472</v>
      </c>
      <c r="M36" s="422">
        <v>0.8825</v>
      </c>
      <c r="N36" s="423">
        <v>0.9357213870029097</v>
      </c>
    </row>
    <row r="37" spans="2:14" ht="15.75">
      <c r="B37" s="443">
        <v>11</v>
      </c>
      <c r="C37" s="441" t="s">
        <v>100</v>
      </c>
      <c r="D37" s="441">
        <v>400</v>
      </c>
      <c r="E37" s="441">
        <v>770</v>
      </c>
      <c r="F37" s="438">
        <v>0.9914</v>
      </c>
      <c r="G37" s="439">
        <v>0.9957</v>
      </c>
      <c r="H37" s="10"/>
      <c r="I37" s="427">
        <v>20</v>
      </c>
      <c r="J37" s="425" t="s">
        <v>79</v>
      </c>
      <c r="K37" s="425">
        <v>700</v>
      </c>
      <c r="L37" s="425">
        <v>1093</v>
      </c>
      <c r="M37" s="422">
        <v>0.8755</v>
      </c>
      <c r="N37" s="423">
        <v>0.9273908839779006</v>
      </c>
    </row>
    <row r="38" spans="2:20" ht="15.75">
      <c r="B38" s="443">
        <v>12</v>
      </c>
      <c r="C38" s="441" t="s">
        <v>12</v>
      </c>
      <c r="D38" s="441">
        <v>400</v>
      </c>
      <c r="E38" s="441">
        <v>1571</v>
      </c>
      <c r="F38" s="438">
        <v>0.9947</v>
      </c>
      <c r="G38" s="439">
        <v>0.9956041222114451</v>
      </c>
      <c r="H38" s="10"/>
      <c r="I38" s="427">
        <v>21</v>
      </c>
      <c r="J38" s="425" t="s">
        <v>34</v>
      </c>
      <c r="K38" s="425">
        <v>700</v>
      </c>
      <c r="L38" s="425">
        <v>2834</v>
      </c>
      <c r="M38" s="422">
        <v>0.8595</v>
      </c>
      <c r="N38" s="423">
        <v>0.9258416442048518</v>
      </c>
      <c r="T38" s="343" t="s">
        <v>207</v>
      </c>
    </row>
    <row r="39" spans="2:14" ht="15.75">
      <c r="B39" s="443">
        <v>13</v>
      </c>
      <c r="C39" s="441" t="s">
        <v>7</v>
      </c>
      <c r="D39" s="441">
        <v>400</v>
      </c>
      <c r="E39" s="441">
        <v>619</v>
      </c>
      <c r="F39" s="438">
        <v>0.9885</v>
      </c>
      <c r="G39" s="439">
        <v>0.9942500000000001</v>
      </c>
      <c r="H39" s="10"/>
      <c r="I39" s="427">
        <v>22</v>
      </c>
      <c r="J39" s="425" t="s">
        <v>164</v>
      </c>
      <c r="K39" s="425">
        <v>700</v>
      </c>
      <c r="L39" s="425">
        <v>2288</v>
      </c>
      <c r="M39" s="422">
        <v>0.8679</v>
      </c>
      <c r="N39" s="423">
        <v>0.9216714416615761</v>
      </c>
    </row>
    <row r="40" spans="2:14" ht="15.75">
      <c r="B40" s="443">
        <v>14</v>
      </c>
      <c r="C40" s="441" t="s">
        <v>28</v>
      </c>
      <c r="D40" s="441">
        <v>400</v>
      </c>
      <c r="E40" s="441">
        <v>865</v>
      </c>
      <c r="F40" s="438">
        <v>0.9867</v>
      </c>
      <c r="G40" s="439">
        <v>0.99335</v>
      </c>
      <c r="H40" s="10"/>
      <c r="I40" s="427">
        <v>23</v>
      </c>
      <c r="J40" s="425" t="s">
        <v>2</v>
      </c>
      <c r="K40" s="425">
        <v>700</v>
      </c>
      <c r="L40" s="425">
        <v>1550</v>
      </c>
      <c r="M40" s="422">
        <v>0.8298</v>
      </c>
      <c r="N40" s="423">
        <v>0.9047101898101898</v>
      </c>
    </row>
    <row r="41" spans="2:14" ht="16.5" thickBot="1">
      <c r="B41" s="443">
        <v>15</v>
      </c>
      <c r="C41" s="441" t="s">
        <v>99</v>
      </c>
      <c r="D41" s="441">
        <v>400</v>
      </c>
      <c r="E41" s="441">
        <v>391</v>
      </c>
      <c r="F41" s="438">
        <v>0.9947</v>
      </c>
      <c r="G41" s="439">
        <v>0.9910956140350877</v>
      </c>
      <c r="H41" s="10"/>
      <c r="I41" s="427">
        <v>24</v>
      </c>
      <c r="J41" s="425" t="s">
        <v>40</v>
      </c>
      <c r="K41" s="425">
        <v>700</v>
      </c>
      <c r="L41" s="425">
        <v>1339</v>
      </c>
      <c r="M41" s="422">
        <v>0.7995</v>
      </c>
      <c r="N41" s="423">
        <v>0.8723605563480742</v>
      </c>
    </row>
    <row r="42" spans="2:14" ht="15.75">
      <c r="B42" s="443">
        <v>16</v>
      </c>
      <c r="C42" s="441" t="s">
        <v>101</v>
      </c>
      <c r="D42" s="441">
        <v>400</v>
      </c>
      <c r="E42" s="441">
        <v>687</v>
      </c>
      <c r="F42" s="438">
        <v>0.9786</v>
      </c>
      <c r="G42" s="439">
        <v>0.9887350282485876</v>
      </c>
      <c r="H42" s="10"/>
      <c r="I42" s="388">
        <v>25</v>
      </c>
      <c r="J42" s="337" t="s">
        <v>56</v>
      </c>
      <c r="K42" s="337">
        <v>700</v>
      </c>
      <c r="L42" s="337">
        <v>1552</v>
      </c>
      <c r="M42" s="338">
        <v>0.6598</v>
      </c>
      <c r="N42" s="339">
        <v>0.7989569744597249</v>
      </c>
    </row>
    <row r="43" spans="2:14" ht="16.5" thickBot="1">
      <c r="B43" s="443">
        <v>17</v>
      </c>
      <c r="C43" s="441" t="s">
        <v>106</v>
      </c>
      <c r="D43" s="441">
        <v>400</v>
      </c>
      <c r="E43" s="441">
        <v>721</v>
      </c>
      <c r="F43" s="438">
        <v>0.9757</v>
      </c>
      <c r="G43" s="439">
        <v>0.9865868421052632</v>
      </c>
      <c r="H43" s="10"/>
      <c r="I43" s="419">
        <v>26</v>
      </c>
      <c r="J43" s="344" t="s">
        <v>20</v>
      </c>
      <c r="K43" s="344">
        <v>700</v>
      </c>
      <c r="L43" s="344">
        <v>4651</v>
      </c>
      <c r="M43" s="345">
        <v>0.5658</v>
      </c>
      <c r="N43" s="346">
        <v>0.7243582599506868</v>
      </c>
    </row>
    <row r="44" spans="2:8" ht="15.75">
      <c r="B44" s="443">
        <v>18</v>
      </c>
      <c r="C44" s="441" t="s">
        <v>102</v>
      </c>
      <c r="D44" s="441">
        <v>400</v>
      </c>
      <c r="E44" s="441">
        <v>585</v>
      </c>
      <c r="F44" s="438">
        <v>0.967</v>
      </c>
      <c r="G44" s="439">
        <v>0.9835</v>
      </c>
      <c r="H44" s="10"/>
    </row>
    <row r="45" spans="2:8" ht="15.75">
      <c r="B45" s="443">
        <v>19</v>
      </c>
      <c r="C45" s="441" t="s">
        <v>42</v>
      </c>
      <c r="D45" s="441">
        <v>400</v>
      </c>
      <c r="E45" s="441">
        <v>407</v>
      </c>
      <c r="F45" s="438">
        <v>0.9665</v>
      </c>
      <c r="G45" s="439">
        <v>0.98325</v>
      </c>
      <c r="H45" s="10"/>
    </row>
    <row r="46" spans="2:8" ht="15.75">
      <c r="B46" s="443">
        <v>20</v>
      </c>
      <c r="C46" s="441" t="s">
        <v>38</v>
      </c>
      <c r="D46" s="441">
        <v>400</v>
      </c>
      <c r="E46" s="441">
        <v>1138</v>
      </c>
      <c r="F46" s="438">
        <v>0.9726</v>
      </c>
      <c r="G46" s="439">
        <v>0.9823900473933649</v>
      </c>
      <c r="H46" s="10"/>
    </row>
    <row r="47" spans="2:8" ht="15.75">
      <c r="B47" s="443">
        <v>21</v>
      </c>
      <c r="C47" s="441" t="s">
        <v>83</v>
      </c>
      <c r="D47" s="441">
        <v>400</v>
      </c>
      <c r="E47" s="441">
        <v>1105</v>
      </c>
      <c r="F47" s="438">
        <v>0.96</v>
      </c>
      <c r="G47" s="439">
        <v>0.98</v>
      </c>
      <c r="H47" s="10"/>
    </row>
    <row r="48" spans="2:8" ht="15.75">
      <c r="B48" s="443">
        <v>22</v>
      </c>
      <c r="C48" s="441" t="s">
        <v>107</v>
      </c>
      <c r="D48" s="441">
        <v>400</v>
      </c>
      <c r="E48" s="441">
        <v>676</v>
      </c>
      <c r="F48" s="438">
        <v>0.9595</v>
      </c>
      <c r="G48" s="439">
        <v>0.9775277777777778</v>
      </c>
      <c r="H48" s="10"/>
    </row>
    <row r="49" spans="2:8" ht="15.75">
      <c r="B49" s="443">
        <v>23</v>
      </c>
      <c r="C49" s="441" t="s">
        <v>22</v>
      </c>
      <c r="D49" s="441">
        <v>400</v>
      </c>
      <c r="E49" s="441">
        <v>442</v>
      </c>
      <c r="F49" s="438">
        <v>0.9516</v>
      </c>
      <c r="G49" s="439">
        <v>0.9758</v>
      </c>
      <c r="H49" s="10"/>
    </row>
    <row r="50" spans="2:8" ht="15.75">
      <c r="B50" s="443">
        <v>24</v>
      </c>
      <c r="C50" s="441" t="s">
        <v>45</v>
      </c>
      <c r="D50" s="441">
        <v>400</v>
      </c>
      <c r="E50" s="441">
        <v>745</v>
      </c>
      <c r="F50" s="438">
        <v>0.9437</v>
      </c>
      <c r="G50" s="439">
        <v>0.9669076606260296</v>
      </c>
      <c r="H50" s="10"/>
    </row>
    <row r="51" spans="2:8" ht="15.75">
      <c r="B51" s="443">
        <v>25</v>
      </c>
      <c r="C51" s="441" t="s">
        <v>10</v>
      </c>
      <c r="D51" s="441">
        <v>400</v>
      </c>
      <c r="E51" s="441">
        <v>975</v>
      </c>
      <c r="F51" s="438">
        <v>0.9166</v>
      </c>
      <c r="G51" s="439">
        <v>0.9545447844228094</v>
      </c>
      <c r="H51" s="10"/>
    </row>
    <row r="52" spans="2:8" ht="15.75">
      <c r="B52" s="443">
        <v>26</v>
      </c>
      <c r="C52" s="441" t="s">
        <v>4</v>
      </c>
      <c r="D52" s="441">
        <v>400</v>
      </c>
      <c r="E52" s="441">
        <v>1487</v>
      </c>
      <c r="F52" s="438">
        <v>0.917</v>
      </c>
      <c r="G52" s="439">
        <v>0.9529542253521127</v>
      </c>
      <c r="H52" s="10"/>
    </row>
    <row r="53" spans="2:8" ht="15.75">
      <c r="B53" s="443">
        <v>27</v>
      </c>
      <c r="C53" s="441" t="s">
        <v>27</v>
      </c>
      <c r="D53" s="441">
        <v>400</v>
      </c>
      <c r="E53" s="441">
        <v>492</v>
      </c>
      <c r="F53" s="438">
        <v>0.9078</v>
      </c>
      <c r="G53" s="439">
        <v>0.9521035928143713</v>
      </c>
      <c r="H53" s="10"/>
    </row>
    <row r="54" spans="2:8" ht="15.75">
      <c r="B54" s="443">
        <v>28</v>
      </c>
      <c r="C54" s="441" t="s">
        <v>144</v>
      </c>
      <c r="D54" s="441">
        <v>400</v>
      </c>
      <c r="E54" s="441">
        <v>333</v>
      </c>
      <c r="F54" s="438">
        <v>0.9683</v>
      </c>
      <c r="G54" s="439">
        <v>0.95065</v>
      </c>
      <c r="H54" s="10"/>
    </row>
    <row r="55" spans="2:8" ht="15.75">
      <c r="B55" s="443">
        <v>29</v>
      </c>
      <c r="C55" s="441" t="s">
        <v>165</v>
      </c>
      <c r="D55" s="441">
        <v>400</v>
      </c>
      <c r="E55" s="441">
        <v>311</v>
      </c>
      <c r="F55" s="438">
        <v>0.9895</v>
      </c>
      <c r="G55" s="439">
        <v>0.9490500000000001</v>
      </c>
      <c r="H55" s="10"/>
    </row>
    <row r="56" spans="2:8" ht="15.75">
      <c r="B56" s="443">
        <v>30</v>
      </c>
      <c r="C56" s="441" t="s">
        <v>104</v>
      </c>
      <c r="D56" s="441">
        <v>400</v>
      </c>
      <c r="E56" s="441">
        <v>400</v>
      </c>
      <c r="F56" s="438">
        <v>0.8884</v>
      </c>
      <c r="G56" s="439">
        <v>0.9441999999999999</v>
      </c>
      <c r="H56" s="10"/>
    </row>
    <row r="57" spans="2:8" ht="15.75">
      <c r="B57" s="443">
        <v>31</v>
      </c>
      <c r="C57" s="441" t="s">
        <v>44</v>
      </c>
      <c r="D57" s="441">
        <v>400</v>
      </c>
      <c r="E57" s="441">
        <v>1155</v>
      </c>
      <c r="F57" s="438">
        <v>0.9023</v>
      </c>
      <c r="G57" s="439">
        <v>0.9426494096812279</v>
      </c>
      <c r="H57" s="10"/>
    </row>
    <row r="58" spans="2:8" ht="15.75">
      <c r="B58" s="443">
        <v>32</v>
      </c>
      <c r="C58" s="441" t="s">
        <v>46</v>
      </c>
      <c r="D58" s="441">
        <v>400</v>
      </c>
      <c r="E58" s="441">
        <v>588</v>
      </c>
      <c r="F58" s="438">
        <v>0.9017</v>
      </c>
      <c r="G58" s="439">
        <v>0.9409381057268722</v>
      </c>
      <c r="H58" s="10"/>
    </row>
    <row r="59" spans="2:8" ht="15.75">
      <c r="B59" s="443">
        <v>33</v>
      </c>
      <c r="C59" s="441" t="s">
        <v>109</v>
      </c>
      <c r="D59" s="441">
        <v>400</v>
      </c>
      <c r="E59" s="441">
        <v>284</v>
      </c>
      <c r="F59" s="438">
        <v>0.9421</v>
      </c>
      <c r="G59" s="439">
        <v>0.9130499999999999</v>
      </c>
      <c r="H59" s="10"/>
    </row>
    <row r="60" spans="2:7" ht="15.75">
      <c r="B60" s="443">
        <v>34</v>
      </c>
      <c r="C60" s="441" t="s">
        <v>108</v>
      </c>
      <c r="D60" s="441">
        <v>400</v>
      </c>
      <c r="E60" s="441">
        <v>473</v>
      </c>
      <c r="F60" s="438">
        <v>0.8558</v>
      </c>
      <c r="G60" s="439">
        <v>0.8973545454545455</v>
      </c>
    </row>
    <row r="61" spans="2:7" ht="16.5" thickBot="1">
      <c r="B61" s="443">
        <v>35</v>
      </c>
      <c r="C61" s="441" t="s">
        <v>82</v>
      </c>
      <c r="D61" s="441">
        <v>400</v>
      </c>
      <c r="E61" s="441">
        <v>836</v>
      </c>
      <c r="F61" s="438">
        <v>0.8018</v>
      </c>
      <c r="G61" s="439">
        <v>0.8666327586206897</v>
      </c>
    </row>
    <row r="62" spans="2:7" ht="16.5" thickBot="1">
      <c r="B62" s="371">
        <v>36</v>
      </c>
      <c r="C62" s="340" t="s">
        <v>84</v>
      </c>
      <c r="D62" s="340">
        <v>400</v>
      </c>
      <c r="E62" s="340">
        <v>593</v>
      </c>
      <c r="F62" s="341">
        <v>0.6376</v>
      </c>
      <c r="G62" s="342">
        <v>0.7984195652173913</v>
      </c>
    </row>
  </sheetData>
  <sheetProtection/>
  <mergeCells count="26">
    <mergeCell ref="C9:D9"/>
    <mergeCell ref="C10:D10"/>
    <mergeCell ref="J10:K10"/>
    <mergeCell ref="Q8:R8"/>
    <mergeCell ref="Q9:R9"/>
    <mergeCell ref="Q10:R10"/>
    <mergeCell ref="B1:AB1"/>
    <mergeCell ref="B2:AB2"/>
    <mergeCell ref="B4:G5"/>
    <mergeCell ref="B6:G6"/>
    <mergeCell ref="I4:N5"/>
    <mergeCell ref="I6:N6"/>
    <mergeCell ref="P4:U5"/>
    <mergeCell ref="P6:U6"/>
    <mergeCell ref="W4:AB5"/>
    <mergeCell ref="W6:AB6"/>
    <mergeCell ref="X8:Y8"/>
    <mergeCell ref="X9:Y9"/>
    <mergeCell ref="X10:Y10"/>
    <mergeCell ref="C11:D11"/>
    <mergeCell ref="J11:K11"/>
    <mergeCell ref="Q11:R11"/>
    <mergeCell ref="X11:Y11"/>
    <mergeCell ref="J8:K8"/>
    <mergeCell ref="J9:K9"/>
    <mergeCell ref="C8:D8"/>
  </mergeCells>
  <conditionalFormatting sqref="N14">
    <cfRule type="colorScale" priority="1" dxfId="0">
      <colorScale>
        <cfvo type="formula" val="&quot;&lt;60%&quot;"/>
        <cfvo type="formula" val="&quot;&gt;=60%&quot;"/>
        <cfvo type="formula" val="&quot;&gt;80%&quot;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R65"/>
  <sheetViews>
    <sheetView showGridLines="0" zoomScalePageLayoutView="0" workbookViewId="0" topLeftCell="G46">
      <selection activeCell="P64" sqref="P64"/>
    </sheetView>
  </sheetViews>
  <sheetFormatPr defaultColWidth="11.421875" defaultRowHeight="15"/>
  <cols>
    <col min="1" max="1" width="1.8515625" style="0" customWidth="1"/>
    <col min="2" max="2" width="37.421875" style="0" customWidth="1"/>
    <col min="3" max="3" width="13.421875" style="0" bestFit="1" customWidth="1"/>
    <col min="4" max="4" width="16.421875" style="0" customWidth="1"/>
    <col min="5" max="5" width="15.421875" style="0" bestFit="1" customWidth="1"/>
    <col min="6" max="6" width="14.57421875" style="0" customWidth="1"/>
    <col min="7" max="7" width="15.57421875" style="0" bestFit="1" customWidth="1"/>
    <col min="8" max="8" width="16.00390625" style="0" customWidth="1"/>
    <col min="9" max="9" width="16.140625" style="0" customWidth="1"/>
    <col min="10" max="11" width="13.57421875" style="0" customWidth="1"/>
    <col min="12" max="12" width="14.140625" style="0" customWidth="1"/>
    <col min="13" max="13" width="13.140625" style="0" customWidth="1"/>
    <col min="14" max="14" width="14.7109375" style="0" customWidth="1"/>
    <col min="15" max="15" width="18.140625" style="0" customWidth="1"/>
    <col min="16" max="17" width="13.421875" style="0" bestFit="1" customWidth="1"/>
    <col min="18" max="18" width="15.57421875" style="0" customWidth="1"/>
    <col min="19" max="19" width="13.57421875" style="0" customWidth="1"/>
    <col min="20" max="20" width="10.140625" style="0" hidden="1" customWidth="1"/>
    <col min="21" max="21" width="34.57421875" style="0" hidden="1" customWidth="1"/>
    <col min="22" max="29" width="13.421875" style="0" hidden="1" customWidth="1"/>
  </cols>
  <sheetData>
    <row r="1" ht="15.75" thickBot="1"/>
    <row r="2" spans="3:15" ht="19.5" thickBot="1">
      <c r="C2" s="482" t="s">
        <v>189</v>
      </c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4"/>
    </row>
    <row r="3" spans="3:15" ht="32.25" thickBot="1">
      <c r="C3" s="152" t="s">
        <v>128</v>
      </c>
      <c r="D3" s="153" t="s">
        <v>184</v>
      </c>
      <c r="E3" s="153" t="s">
        <v>152</v>
      </c>
      <c r="F3" s="155" t="s">
        <v>143</v>
      </c>
      <c r="G3" s="153" t="s">
        <v>153</v>
      </c>
      <c r="H3" s="153" t="s">
        <v>154</v>
      </c>
      <c r="I3" s="153" t="s">
        <v>169</v>
      </c>
      <c r="J3" s="153" t="s">
        <v>171</v>
      </c>
      <c r="K3" s="153" t="s">
        <v>172</v>
      </c>
      <c r="L3" s="153" t="s">
        <v>173</v>
      </c>
      <c r="M3" s="153" t="s">
        <v>174</v>
      </c>
      <c r="N3" s="153" t="s">
        <v>175</v>
      </c>
      <c r="O3" s="154" t="s">
        <v>176</v>
      </c>
    </row>
    <row r="4" spans="2:16" ht="56.25">
      <c r="B4" s="76" t="s">
        <v>145</v>
      </c>
      <c r="C4" s="80">
        <v>85</v>
      </c>
      <c r="D4" s="78">
        <v>84</v>
      </c>
      <c r="E4" s="79">
        <v>83</v>
      </c>
      <c r="F4" s="79">
        <v>85</v>
      </c>
      <c r="G4" s="79">
        <v>85</v>
      </c>
      <c r="H4" s="79">
        <v>86</v>
      </c>
      <c r="I4" s="79"/>
      <c r="J4" s="79"/>
      <c r="K4" s="79"/>
      <c r="L4" s="79"/>
      <c r="M4" s="79"/>
      <c r="N4" s="80"/>
      <c r="O4" s="80"/>
      <c r="P4" s="22"/>
    </row>
    <row r="5" spans="2:16" ht="50.25" customHeight="1">
      <c r="B5" s="89" t="s">
        <v>146</v>
      </c>
      <c r="C5" s="88">
        <v>5</v>
      </c>
      <c r="D5" s="86">
        <v>6</v>
      </c>
      <c r="E5" s="87">
        <v>7</v>
      </c>
      <c r="F5" s="87">
        <v>5</v>
      </c>
      <c r="G5" s="87">
        <v>5</v>
      </c>
      <c r="H5" s="87">
        <v>4</v>
      </c>
      <c r="I5" s="87"/>
      <c r="J5" s="87"/>
      <c r="K5" s="87"/>
      <c r="L5" s="87"/>
      <c r="M5" s="87"/>
      <c r="N5" s="88"/>
      <c r="O5" s="88"/>
      <c r="P5" s="16"/>
    </row>
    <row r="6" spans="2:15" ht="43.5" customHeight="1">
      <c r="B6" s="81" t="s">
        <v>147</v>
      </c>
      <c r="C6" s="85">
        <v>1</v>
      </c>
      <c r="D6" s="83">
        <v>1</v>
      </c>
      <c r="E6" s="84">
        <v>1</v>
      </c>
      <c r="F6" s="84">
        <v>1</v>
      </c>
      <c r="G6" s="84">
        <v>1</v>
      </c>
      <c r="H6" s="84">
        <v>1</v>
      </c>
      <c r="I6" s="84"/>
      <c r="J6" s="84"/>
      <c r="K6" s="84"/>
      <c r="L6" s="84"/>
      <c r="M6" s="84"/>
      <c r="N6" s="85"/>
      <c r="O6" s="85"/>
    </row>
    <row r="7" spans="2:15" ht="39.75" customHeight="1">
      <c r="B7" s="32" t="s">
        <v>93</v>
      </c>
      <c r="C7" s="29">
        <f aca="true" t="shared" si="0" ref="C7:N7">SUM(C4:C6)</f>
        <v>91</v>
      </c>
      <c r="D7" s="1">
        <f t="shared" si="0"/>
        <v>91</v>
      </c>
      <c r="E7" s="2">
        <f t="shared" si="0"/>
        <v>91</v>
      </c>
      <c r="F7" s="2">
        <f t="shared" si="0"/>
        <v>91</v>
      </c>
      <c r="G7" s="2">
        <f t="shared" si="0"/>
        <v>91</v>
      </c>
      <c r="H7" s="2">
        <f t="shared" si="0"/>
        <v>91</v>
      </c>
      <c r="I7" s="241">
        <f t="shared" si="0"/>
        <v>0</v>
      </c>
      <c r="J7" s="241">
        <f t="shared" si="0"/>
        <v>0</v>
      </c>
      <c r="K7" s="241">
        <f t="shared" si="0"/>
        <v>0</v>
      </c>
      <c r="L7" s="241">
        <f t="shared" si="0"/>
        <v>0</v>
      </c>
      <c r="M7" s="241">
        <f t="shared" si="0"/>
        <v>0</v>
      </c>
      <c r="N7" s="241">
        <f t="shared" si="0"/>
        <v>0</v>
      </c>
      <c r="O7" s="241">
        <f>SUM(O4:O6)</f>
        <v>0</v>
      </c>
    </row>
    <row r="8" spans="2:15" ht="27" thickBot="1">
      <c r="B8" s="33" t="s">
        <v>94</v>
      </c>
      <c r="C8" s="31">
        <f aca="true" t="shared" si="1" ref="C8:O8">C4/C7</f>
        <v>0.9340659340659341</v>
      </c>
      <c r="D8" s="3">
        <f t="shared" si="1"/>
        <v>0.9230769230769231</v>
      </c>
      <c r="E8" s="3">
        <f t="shared" si="1"/>
        <v>0.9120879120879121</v>
      </c>
      <c r="F8" s="3">
        <f t="shared" si="1"/>
        <v>0.9340659340659341</v>
      </c>
      <c r="G8" s="3">
        <f t="shared" si="1"/>
        <v>0.9340659340659341</v>
      </c>
      <c r="H8" s="3">
        <f t="shared" si="1"/>
        <v>0.945054945054945</v>
      </c>
      <c r="I8" s="242" t="e">
        <f t="shared" si="1"/>
        <v>#DIV/0!</v>
      </c>
      <c r="J8" s="242" t="e">
        <f t="shared" si="1"/>
        <v>#DIV/0!</v>
      </c>
      <c r="K8" s="242" t="e">
        <f t="shared" si="1"/>
        <v>#DIV/0!</v>
      </c>
      <c r="L8" s="242" t="e">
        <f t="shared" si="1"/>
        <v>#DIV/0!</v>
      </c>
      <c r="M8" s="242" t="e">
        <f t="shared" si="1"/>
        <v>#DIV/0!</v>
      </c>
      <c r="N8" s="242" t="e">
        <f t="shared" si="1"/>
        <v>#DIV/0!</v>
      </c>
      <c r="O8" s="242" t="e">
        <f t="shared" si="1"/>
        <v>#DIV/0!</v>
      </c>
    </row>
    <row r="9" spans="7:8" ht="15.75" thickBot="1">
      <c r="G9" s="75"/>
      <c r="H9" s="75"/>
    </row>
    <row r="10" spans="3:15" ht="15">
      <c r="C10" s="23">
        <v>-0.027</v>
      </c>
      <c r="D10" s="24">
        <f aca="true" t="shared" si="2" ref="D10:J10">(D8-C8)/C8</f>
        <v>-0.0117647058823529</v>
      </c>
      <c r="E10" s="24">
        <f t="shared" si="2"/>
        <v>-0.011904761904761982</v>
      </c>
      <c r="F10" s="24">
        <f t="shared" si="2"/>
        <v>0.02409638554216871</v>
      </c>
      <c r="G10" s="24">
        <f t="shared" si="2"/>
        <v>0</v>
      </c>
      <c r="H10" s="24">
        <f t="shared" si="2"/>
        <v>0.0117647058823529</v>
      </c>
      <c r="I10" s="243" t="e">
        <f t="shared" si="2"/>
        <v>#DIV/0!</v>
      </c>
      <c r="J10" s="243" t="e">
        <f t="shared" si="2"/>
        <v>#DIV/0!</v>
      </c>
      <c r="K10" s="243" t="e">
        <f>(K8-J8)/J8</f>
        <v>#DIV/0!</v>
      </c>
      <c r="L10" s="243" t="e">
        <f>(L8-K8)/K8</f>
        <v>#DIV/0!</v>
      </c>
      <c r="M10" s="243" t="e">
        <f>(M8-L8)/L8</f>
        <v>#DIV/0!</v>
      </c>
      <c r="N10" s="243" t="e">
        <f>(N8-M8)/M8</f>
        <v>#DIV/0!</v>
      </c>
      <c r="O10" s="243" t="e">
        <f>(O8-N8)/N8</f>
        <v>#DIV/0!</v>
      </c>
    </row>
    <row r="11" spans="2:15" ht="15.75" thickBot="1">
      <c r="B11" s="475" t="s">
        <v>95</v>
      </c>
      <c r="C11" s="25">
        <v>0.8</v>
      </c>
      <c r="D11" s="26">
        <f aca="true" t="shared" si="3" ref="D11:K11">(C8*D10)+C8</f>
        <v>0.9230769230769231</v>
      </c>
      <c r="E11" s="26">
        <f t="shared" si="3"/>
        <v>0.9120879120879121</v>
      </c>
      <c r="F11" s="26">
        <f t="shared" si="3"/>
        <v>0.9340659340659341</v>
      </c>
      <c r="G11" s="26">
        <f t="shared" si="3"/>
        <v>0.9340659340659341</v>
      </c>
      <c r="H11" s="26">
        <f t="shared" si="3"/>
        <v>0.945054945054945</v>
      </c>
      <c r="I11" s="244" t="e">
        <f t="shared" si="3"/>
        <v>#DIV/0!</v>
      </c>
      <c r="J11" s="244" t="e">
        <f t="shared" si="3"/>
        <v>#DIV/0!</v>
      </c>
      <c r="K11" s="244" t="e">
        <f t="shared" si="3"/>
        <v>#DIV/0!</v>
      </c>
      <c r="L11" s="244" t="e">
        <f>(K8*L10)+K8</f>
        <v>#DIV/0!</v>
      </c>
      <c r="M11" s="244" t="e">
        <f>(L8*M10)+L8</f>
        <v>#DIV/0!</v>
      </c>
      <c r="N11" s="244" t="e">
        <f>(M8*N10)+M8</f>
        <v>#DIV/0!</v>
      </c>
      <c r="O11" s="244" t="e">
        <f>(N8*O10)+N8</f>
        <v>#DIV/0!</v>
      </c>
    </row>
    <row r="12" spans="2:15" ht="15.75" thickBot="1">
      <c r="B12" s="475"/>
      <c r="C12" s="27">
        <v>1.3333</v>
      </c>
      <c r="D12" s="28">
        <f aca="true" t="shared" si="4" ref="D12:I12">D8/60%</f>
        <v>1.5384615384615385</v>
      </c>
      <c r="E12" s="28">
        <f t="shared" si="4"/>
        <v>1.52014652014652</v>
      </c>
      <c r="F12" s="28">
        <f t="shared" si="4"/>
        <v>1.5567765567765568</v>
      </c>
      <c r="G12" s="28">
        <f t="shared" si="4"/>
        <v>1.5567765567765568</v>
      </c>
      <c r="H12" s="28">
        <f t="shared" si="4"/>
        <v>1.575091575091575</v>
      </c>
      <c r="I12" s="245" t="e">
        <f t="shared" si="4"/>
        <v>#DIV/0!</v>
      </c>
      <c r="J12" s="245" t="e">
        <f aca="true" t="shared" si="5" ref="J12:O12">J8/60%</f>
        <v>#DIV/0!</v>
      </c>
      <c r="K12" s="245" t="e">
        <f t="shared" si="5"/>
        <v>#DIV/0!</v>
      </c>
      <c r="L12" s="245" t="e">
        <f t="shared" si="5"/>
        <v>#DIV/0!</v>
      </c>
      <c r="M12" s="245" t="e">
        <f t="shared" si="5"/>
        <v>#DIV/0!</v>
      </c>
      <c r="N12" s="245" t="e">
        <f t="shared" si="5"/>
        <v>#DIV/0!</v>
      </c>
      <c r="O12" s="245" t="e">
        <f t="shared" si="5"/>
        <v>#DIV/0!</v>
      </c>
    </row>
    <row r="15" spans="7:18" ht="15.75" customHeight="1" thickBot="1">
      <c r="G15" t="s">
        <v>87</v>
      </c>
      <c r="P15" s="30"/>
      <c r="Q15" s="30"/>
      <c r="R15" s="30"/>
    </row>
    <row r="16" spans="2:18" ht="30.75" thickBot="1">
      <c r="B16" s="46" t="s">
        <v>60</v>
      </c>
      <c r="C16" s="47" t="s">
        <v>61</v>
      </c>
      <c r="D16" s="47" t="s">
        <v>62</v>
      </c>
      <c r="P16" s="30"/>
      <c r="Q16" s="30"/>
      <c r="R16" s="30"/>
    </row>
    <row r="17" spans="2:18" ht="26.25" thickBot="1">
      <c r="B17" s="246">
        <v>2013</v>
      </c>
      <c r="C17" s="247" t="s">
        <v>195</v>
      </c>
      <c r="D17" s="248">
        <f>+C8</f>
        <v>0.9340659340659341</v>
      </c>
      <c r="P17" s="30"/>
      <c r="Q17" s="30"/>
      <c r="R17" s="30"/>
    </row>
    <row r="18" spans="2:18" ht="15" customHeight="1">
      <c r="B18" s="476">
        <v>2014</v>
      </c>
      <c r="C18" s="38" t="s">
        <v>69</v>
      </c>
      <c r="D18" s="43">
        <f>+D8</f>
        <v>0.9230769230769231</v>
      </c>
      <c r="P18" s="30"/>
      <c r="Q18" s="30"/>
      <c r="R18" s="30"/>
    </row>
    <row r="19" spans="2:18" ht="15" customHeight="1">
      <c r="B19" s="476"/>
      <c r="C19" s="38" t="s">
        <v>70</v>
      </c>
      <c r="D19" s="43">
        <v>0.9121</v>
      </c>
      <c r="P19" s="30"/>
      <c r="Q19" s="30"/>
      <c r="R19" s="30"/>
    </row>
    <row r="20" spans="2:18" ht="15" customHeight="1">
      <c r="B20" s="476"/>
      <c r="C20" s="38" t="s">
        <v>71</v>
      </c>
      <c r="D20" s="43">
        <v>0.9341</v>
      </c>
      <c r="P20" s="30"/>
      <c r="Q20" s="30"/>
      <c r="R20" s="30"/>
    </row>
    <row r="21" spans="2:18" ht="15" customHeight="1">
      <c r="B21" s="476"/>
      <c r="C21" s="38" t="s">
        <v>72</v>
      </c>
      <c r="D21" s="43">
        <f>+G8</f>
        <v>0.9340659340659341</v>
      </c>
      <c r="P21" s="30"/>
      <c r="Q21" s="30"/>
      <c r="R21" s="30"/>
    </row>
    <row r="22" spans="2:18" ht="15" customHeight="1">
      <c r="B22" s="476"/>
      <c r="C22" s="38" t="s">
        <v>73</v>
      </c>
      <c r="D22" s="43">
        <f>+H8</f>
        <v>0.945054945054945</v>
      </c>
      <c r="P22" s="30"/>
      <c r="Q22" s="30"/>
      <c r="R22" s="30"/>
    </row>
    <row r="23" spans="2:18" ht="15" customHeight="1">
      <c r="B23" s="476"/>
      <c r="C23" s="38" t="s">
        <v>74</v>
      </c>
      <c r="D23" s="43"/>
      <c r="P23" s="30"/>
      <c r="Q23" s="30"/>
      <c r="R23" s="30"/>
    </row>
    <row r="24" spans="2:18" ht="15" customHeight="1">
      <c r="B24" s="476"/>
      <c r="C24" s="38" t="s">
        <v>63</v>
      </c>
      <c r="D24" s="43"/>
      <c r="P24" s="30"/>
      <c r="Q24" s="30"/>
      <c r="R24" s="30"/>
    </row>
    <row r="25" spans="2:18" ht="15" customHeight="1">
      <c r="B25" s="476"/>
      <c r="C25" s="38" t="s">
        <v>64</v>
      </c>
      <c r="D25" s="43"/>
      <c r="P25" s="30"/>
      <c r="Q25" s="30"/>
      <c r="R25" s="30"/>
    </row>
    <row r="26" spans="2:18" ht="15" customHeight="1">
      <c r="B26" s="476"/>
      <c r="C26" s="38" t="s">
        <v>65</v>
      </c>
      <c r="D26" s="43"/>
      <c r="P26" s="30"/>
      <c r="Q26" s="30"/>
      <c r="R26" s="30"/>
    </row>
    <row r="27" spans="2:18" ht="15" customHeight="1">
      <c r="B27" s="476"/>
      <c r="C27" s="38" t="s">
        <v>66</v>
      </c>
      <c r="D27" s="43"/>
      <c r="P27" s="30"/>
      <c r="Q27" s="30"/>
      <c r="R27" s="30"/>
    </row>
    <row r="28" spans="2:18" ht="15" customHeight="1">
      <c r="B28" s="476"/>
      <c r="C28" s="38" t="s">
        <v>67</v>
      </c>
      <c r="D28" s="43"/>
      <c r="P28" s="30"/>
      <c r="Q28" s="30"/>
      <c r="R28" s="30"/>
    </row>
    <row r="29" spans="2:18" ht="15.75" customHeight="1" thickBot="1">
      <c r="B29" s="477"/>
      <c r="C29" s="44" t="s">
        <v>68</v>
      </c>
      <c r="D29" s="45"/>
      <c r="P29" s="30"/>
      <c r="Q29" s="30"/>
      <c r="R29" s="30"/>
    </row>
    <row r="30" spans="16:18" ht="15" customHeight="1">
      <c r="P30" s="30"/>
      <c r="Q30" s="30"/>
      <c r="R30" s="30"/>
    </row>
    <row r="31" spans="16:18" ht="15" customHeight="1">
      <c r="P31" s="30"/>
      <c r="Q31" s="30"/>
      <c r="R31" s="30"/>
    </row>
    <row r="33" ht="15.75" thickBot="1"/>
    <row r="34" spans="2:4" ht="30.75" thickBot="1">
      <c r="B34" s="48" t="s">
        <v>60</v>
      </c>
      <c r="C34" s="49" t="s">
        <v>61</v>
      </c>
      <c r="D34" s="49" t="s">
        <v>75</v>
      </c>
    </row>
    <row r="35" spans="2:4" ht="26.25" thickBot="1">
      <c r="B35" s="250">
        <v>2013</v>
      </c>
      <c r="C35" s="249" t="s">
        <v>195</v>
      </c>
      <c r="D35" s="251">
        <v>95319</v>
      </c>
    </row>
    <row r="36" spans="2:4" ht="15">
      <c r="B36" s="478">
        <v>2014</v>
      </c>
      <c r="C36" s="35" t="s">
        <v>69</v>
      </c>
      <c r="D36" s="40">
        <v>109545</v>
      </c>
    </row>
    <row r="37" spans="2:4" ht="15">
      <c r="B37" s="478"/>
      <c r="C37" s="35" t="s">
        <v>70</v>
      </c>
      <c r="D37" s="40">
        <v>123875</v>
      </c>
    </row>
    <row r="38" spans="2:4" ht="15">
      <c r="B38" s="478"/>
      <c r="C38" s="35" t="s">
        <v>71</v>
      </c>
      <c r="D38" s="40">
        <v>123673</v>
      </c>
    </row>
    <row r="39" spans="2:4" ht="15">
      <c r="B39" s="478"/>
      <c r="C39" s="35" t="s">
        <v>72</v>
      </c>
      <c r="D39" s="40">
        <v>113739</v>
      </c>
    </row>
    <row r="40" spans="2:4" ht="15">
      <c r="B40" s="478"/>
      <c r="C40" s="35" t="s">
        <v>73</v>
      </c>
      <c r="D40" s="40">
        <v>119517</v>
      </c>
    </row>
    <row r="41" spans="2:4" ht="15">
      <c r="B41" s="478"/>
      <c r="C41" s="35" t="s">
        <v>74</v>
      </c>
      <c r="D41" s="40"/>
    </row>
    <row r="42" spans="2:4" ht="15">
      <c r="B42" s="478"/>
      <c r="C42" s="35" t="s">
        <v>63</v>
      </c>
      <c r="D42" s="40"/>
    </row>
    <row r="43" spans="2:4" ht="15">
      <c r="B43" s="478"/>
      <c r="C43" s="35" t="s">
        <v>64</v>
      </c>
      <c r="D43" s="40"/>
    </row>
    <row r="44" spans="2:4" ht="15">
      <c r="B44" s="478"/>
      <c r="C44" s="35" t="s">
        <v>65</v>
      </c>
      <c r="D44" s="40"/>
    </row>
    <row r="45" spans="2:4" ht="15">
      <c r="B45" s="478"/>
      <c r="C45" s="35" t="s">
        <v>66</v>
      </c>
      <c r="D45" s="40"/>
    </row>
    <row r="46" spans="2:4" ht="15">
      <c r="B46" s="478"/>
      <c r="C46" s="35" t="s">
        <v>67</v>
      </c>
      <c r="D46" s="40"/>
    </row>
    <row r="47" spans="2:4" ht="15.75" thickBot="1">
      <c r="B47" s="479"/>
      <c r="C47" s="36" t="s">
        <v>68</v>
      </c>
      <c r="D47" s="41"/>
    </row>
    <row r="49" spans="3:4" ht="15">
      <c r="C49" s="177"/>
      <c r="D49" s="177"/>
    </row>
    <row r="51" ht="15.75" thickBot="1"/>
    <row r="52" spans="2:4" ht="33.75" customHeight="1" thickBot="1">
      <c r="B52" s="53" t="s">
        <v>60</v>
      </c>
      <c r="C52" s="54" t="s">
        <v>61</v>
      </c>
      <c r="D52" s="54" t="s">
        <v>142</v>
      </c>
    </row>
    <row r="53" spans="2:4" ht="26.25" thickBot="1">
      <c r="B53" s="252">
        <v>2013</v>
      </c>
      <c r="C53" s="253" t="s">
        <v>195</v>
      </c>
      <c r="D53" s="254">
        <v>0.9037</v>
      </c>
    </row>
    <row r="54" spans="2:4" ht="15">
      <c r="B54" s="480">
        <v>2014</v>
      </c>
      <c r="C54" s="35" t="s">
        <v>69</v>
      </c>
      <c r="D54" s="51">
        <v>0.8917</v>
      </c>
    </row>
    <row r="55" spans="2:4" ht="15">
      <c r="B55" s="480"/>
      <c r="C55" s="35" t="s">
        <v>70</v>
      </c>
      <c r="D55" s="51">
        <v>0.893</v>
      </c>
    </row>
    <row r="56" spans="2:4" ht="15">
      <c r="B56" s="480"/>
      <c r="C56" s="35" t="s">
        <v>71</v>
      </c>
      <c r="D56" s="51">
        <v>0.9074</v>
      </c>
    </row>
    <row r="57" spans="2:4" ht="15">
      <c r="B57" s="480"/>
      <c r="C57" s="35" t="s">
        <v>72</v>
      </c>
      <c r="D57" s="51">
        <v>0.9189</v>
      </c>
    </row>
    <row r="58" spans="2:4" ht="15">
      <c r="B58" s="480"/>
      <c r="C58" s="35" t="s">
        <v>73</v>
      </c>
      <c r="D58" s="51">
        <v>0.9284</v>
      </c>
    </row>
    <row r="59" spans="2:4" ht="15">
      <c r="B59" s="480"/>
      <c r="C59" s="35" t="s">
        <v>74</v>
      </c>
      <c r="D59" s="51"/>
    </row>
    <row r="60" spans="2:4" ht="15">
      <c r="B60" s="480"/>
      <c r="C60" s="35" t="s">
        <v>63</v>
      </c>
      <c r="D60" s="51"/>
    </row>
    <row r="61" spans="2:4" ht="15">
      <c r="B61" s="480"/>
      <c r="C61" s="35" t="s">
        <v>64</v>
      </c>
      <c r="D61" s="51"/>
    </row>
    <row r="62" spans="2:4" ht="15">
      <c r="B62" s="480"/>
      <c r="C62" s="35" t="s">
        <v>65</v>
      </c>
      <c r="D62" s="51"/>
    </row>
    <row r="63" spans="2:4" ht="15">
      <c r="B63" s="480"/>
      <c r="C63" s="35" t="s">
        <v>66</v>
      </c>
      <c r="D63" s="51"/>
    </row>
    <row r="64" spans="2:4" ht="15">
      <c r="B64" s="480"/>
      <c r="C64" s="35" t="s">
        <v>67</v>
      </c>
      <c r="D64" s="51"/>
    </row>
    <row r="65" spans="2:4" ht="15.75" thickBot="1">
      <c r="B65" s="481"/>
      <c r="C65" s="36" t="s">
        <v>68</v>
      </c>
      <c r="D65" s="52"/>
    </row>
  </sheetData>
  <sheetProtection/>
  <mergeCells count="5">
    <mergeCell ref="B11:B12"/>
    <mergeCell ref="B18:B29"/>
    <mergeCell ref="B36:B47"/>
    <mergeCell ref="B54:B65"/>
    <mergeCell ref="C2:O2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CR81"/>
  <sheetViews>
    <sheetView showGridLines="0" zoomScale="85" zoomScaleNormal="85" zoomScalePageLayoutView="0" workbookViewId="0" topLeftCell="L56">
      <selection activeCell="X81" sqref="X81"/>
    </sheetView>
  </sheetViews>
  <sheetFormatPr defaultColWidth="11.421875" defaultRowHeight="15"/>
  <cols>
    <col min="1" max="1" width="3.57421875" style="0" customWidth="1"/>
    <col min="2" max="2" width="17.140625" style="0" customWidth="1"/>
    <col min="3" max="3" width="14.57421875" style="0" customWidth="1"/>
    <col min="4" max="4" width="13.57421875" style="0" customWidth="1"/>
    <col min="5" max="5" width="11.140625" style="0" customWidth="1"/>
    <col min="6" max="6" width="13.421875" style="0" customWidth="1"/>
    <col min="7" max="7" width="10.421875" style="0" customWidth="1"/>
    <col min="8" max="8" width="14.421875" style="0" customWidth="1"/>
    <col min="9" max="9" width="11.421875" style="0" customWidth="1"/>
    <col min="10" max="10" width="13.57421875" style="0" customWidth="1"/>
    <col min="11" max="11" width="11.00390625" style="0" customWidth="1"/>
    <col min="12" max="12" width="13.421875" style="0" customWidth="1"/>
    <col min="13" max="13" width="11.57421875" style="0" customWidth="1"/>
    <col min="14" max="14" width="11.7109375" style="0" customWidth="1"/>
    <col min="15" max="15" width="11.57421875" style="0" customWidth="1"/>
    <col min="16" max="16" width="14.57421875" style="0" bestFit="1" customWidth="1"/>
    <col min="17" max="17" width="11.8515625" style="0" customWidth="1"/>
    <col min="18" max="18" width="14.57421875" style="0" bestFit="1" customWidth="1"/>
    <col min="19" max="19" width="15.140625" style="0" customWidth="1"/>
    <col min="20" max="20" width="14.57421875" style="0" bestFit="1" customWidth="1"/>
    <col min="21" max="21" width="14.57421875" style="0" customWidth="1"/>
    <col min="22" max="22" width="14.421875" style="0" bestFit="1" customWidth="1"/>
    <col min="23" max="23" width="15.00390625" style="0" customWidth="1"/>
    <col min="24" max="24" width="14.421875" style="0" bestFit="1" customWidth="1"/>
    <col min="25" max="25" width="15.421875" style="0" customWidth="1"/>
    <col min="26" max="26" width="14.57421875" style="0" bestFit="1" customWidth="1"/>
    <col min="27" max="27" width="11.421875" style="0" customWidth="1"/>
    <col min="28" max="28" width="14.57421875" style="0" bestFit="1" customWidth="1"/>
    <col min="29" max="78" width="11.421875" style="0" customWidth="1"/>
    <col min="80" max="80" width="11.421875" style="0" hidden="1" customWidth="1"/>
    <col min="81" max="81" width="12.00390625" style="0" bestFit="1" customWidth="1"/>
    <col min="82" max="82" width="11.421875" style="0" hidden="1" customWidth="1"/>
    <col min="83" max="83" width="14.28125" style="0" bestFit="1" customWidth="1"/>
    <col min="85" max="85" width="11.421875" style="0" hidden="1" customWidth="1"/>
    <col min="87" max="87" width="11.421875" style="0" hidden="1" customWidth="1"/>
    <col min="93" max="93" width="15.8515625" style="0" customWidth="1"/>
  </cols>
  <sheetData>
    <row r="1" ht="11.25" customHeight="1" thickBot="1"/>
    <row r="2" spans="3:28" ht="23.25" customHeight="1" thickBot="1">
      <c r="C2" s="487" t="s">
        <v>189</v>
      </c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9"/>
    </row>
    <row r="3" spans="2:28" s="91" customFormat="1" ht="21.75" customHeight="1" thickBot="1">
      <c r="B3" s="187" t="s">
        <v>158</v>
      </c>
      <c r="C3" s="490" t="s">
        <v>194</v>
      </c>
      <c r="D3" s="486"/>
      <c r="E3" s="490" t="s">
        <v>151</v>
      </c>
      <c r="F3" s="486"/>
      <c r="G3" s="485" t="s">
        <v>152</v>
      </c>
      <c r="H3" s="486"/>
      <c r="I3" s="491" t="s">
        <v>143</v>
      </c>
      <c r="J3" s="492"/>
      <c r="K3" s="485" t="s">
        <v>153</v>
      </c>
      <c r="L3" s="499"/>
      <c r="M3" s="490" t="s">
        <v>135</v>
      </c>
      <c r="N3" s="499"/>
      <c r="O3" s="490" t="s">
        <v>134</v>
      </c>
      <c r="P3" s="486"/>
      <c r="Q3" s="485" t="s">
        <v>133</v>
      </c>
      <c r="R3" s="486"/>
      <c r="S3" s="485" t="s">
        <v>132</v>
      </c>
      <c r="T3" s="486"/>
      <c r="U3" s="485" t="s">
        <v>131</v>
      </c>
      <c r="V3" s="486"/>
      <c r="W3" s="485" t="s">
        <v>130</v>
      </c>
      <c r="X3" s="486"/>
      <c r="Y3" s="485" t="s">
        <v>129</v>
      </c>
      <c r="Z3" s="486"/>
      <c r="AA3" s="485" t="s">
        <v>128</v>
      </c>
      <c r="AB3" s="486"/>
    </row>
    <row r="4" spans="3:26" s="75" customFormat="1" ht="45.75" hidden="1" thickBot="1">
      <c r="C4" s="96" t="s">
        <v>149</v>
      </c>
      <c r="D4" s="97" t="s">
        <v>150</v>
      </c>
      <c r="E4" s="98" t="s">
        <v>149</v>
      </c>
      <c r="F4" s="98" t="s">
        <v>150</v>
      </c>
      <c r="G4" s="98" t="s">
        <v>149</v>
      </c>
      <c r="H4" s="98" t="s">
        <v>150</v>
      </c>
      <c r="I4" s="98" t="s">
        <v>149</v>
      </c>
      <c r="J4" s="142" t="s">
        <v>150</v>
      </c>
      <c r="K4" s="147" t="s">
        <v>149</v>
      </c>
      <c r="L4" s="148" t="s">
        <v>150</v>
      </c>
      <c r="M4" s="146" t="s">
        <v>149</v>
      </c>
      <c r="N4" s="98" t="s">
        <v>150</v>
      </c>
      <c r="O4" s="98" t="s">
        <v>149</v>
      </c>
      <c r="P4" s="98" t="s">
        <v>150</v>
      </c>
      <c r="Q4" s="98" t="s">
        <v>149</v>
      </c>
      <c r="R4" s="98" t="s">
        <v>150</v>
      </c>
      <c r="S4" s="98" t="s">
        <v>149</v>
      </c>
      <c r="T4" s="98" t="s">
        <v>150</v>
      </c>
      <c r="U4" s="98" t="s">
        <v>149</v>
      </c>
      <c r="V4" s="98" t="s">
        <v>150</v>
      </c>
      <c r="W4" s="98" t="s">
        <v>149</v>
      </c>
      <c r="X4" s="98" t="s">
        <v>150</v>
      </c>
      <c r="Y4" s="98" t="s">
        <v>149</v>
      </c>
      <c r="Z4" s="98" t="s">
        <v>150</v>
      </c>
    </row>
    <row r="5" spans="2:96" ht="63.75" thickBot="1">
      <c r="B5" s="92" t="s">
        <v>159</v>
      </c>
      <c r="C5" s="99">
        <v>85</v>
      </c>
      <c r="D5" s="109">
        <v>0.9340659340659341</v>
      </c>
      <c r="E5" s="99">
        <v>84</v>
      </c>
      <c r="F5" s="109">
        <f>E5/E8</f>
        <v>0.9230769230769231</v>
      </c>
      <c r="G5" s="99">
        <v>83</v>
      </c>
      <c r="H5" s="111">
        <f>G5/G8</f>
        <v>0.9120879120879121</v>
      </c>
      <c r="I5" s="99">
        <v>85</v>
      </c>
      <c r="J5" s="143">
        <f>I5/I8</f>
        <v>0.9340659340659341</v>
      </c>
      <c r="K5" s="99">
        <v>85</v>
      </c>
      <c r="L5" s="111">
        <f>K5/K8</f>
        <v>0.9340659340659341</v>
      </c>
      <c r="M5" s="525">
        <v>86</v>
      </c>
      <c r="N5" s="111">
        <f>M5/M8</f>
        <v>0.945054945054945</v>
      </c>
      <c r="O5" s="256"/>
      <c r="P5" s="255" t="e">
        <f>O5/O8</f>
        <v>#DIV/0!</v>
      </c>
      <c r="Q5" s="256"/>
      <c r="R5" s="255" t="e">
        <f>Q5/Q8</f>
        <v>#DIV/0!</v>
      </c>
      <c r="S5" s="256"/>
      <c r="T5" s="255" t="e">
        <f>S5/S8</f>
        <v>#DIV/0!</v>
      </c>
      <c r="U5" s="256"/>
      <c r="V5" s="255" t="e">
        <f>U5/U8</f>
        <v>#DIV/0!</v>
      </c>
      <c r="W5" s="256"/>
      <c r="X5" s="255" t="e">
        <f>W5/W8</f>
        <v>#DIV/0!</v>
      </c>
      <c r="Y5" s="257"/>
      <c r="Z5" s="255" t="e">
        <f>Y5/Y8</f>
        <v>#DIV/0!</v>
      </c>
      <c r="AA5" s="257"/>
      <c r="AB5" s="255" t="e">
        <f>AA5/AA8</f>
        <v>#DIV/0!</v>
      </c>
      <c r="CA5" s="91" t="s">
        <v>118</v>
      </c>
      <c r="CC5" s="106" t="s">
        <v>128</v>
      </c>
      <c r="CE5" s="106" t="s">
        <v>151</v>
      </c>
      <c r="CF5" s="107" t="s">
        <v>152</v>
      </c>
      <c r="CH5" s="108" t="s">
        <v>143</v>
      </c>
      <c r="CJ5" s="107" t="s">
        <v>153</v>
      </c>
      <c r="CK5" s="108" t="s">
        <v>154</v>
      </c>
      <c r="CL5" s="182" t="s">
        <v>169</v>
      </c>
      <c r="CM5" s="182" t="s">
        <v>170</v>
      </c>
      <c r="CN5" s="182" t="s">
        <v>177</v>
      </c>
      <c r="CO5" s="182" t="s">
        <v>180</v>
      </c>
      <c r="CP5" s="182" t="s">
        <v>181</v>
      </c>
      <c r="CQ5" s="182" t="s">
        <v>188</v>
      </c>
      <c r="CR5" s="182" t="s">
        <v>183</v>
      </c>
    </row>
    <row r="6" spans="2:96" ht="23.25" customHeight="1">
      <c r="B6" s="93" t="s">
        <v>160</v>
      </c>
      <c r="C6" s="100">
        <v>5</v>
      </c>
      <c r="D6" s="105">
        <v>0.054945054945054944</v>
      </c>
      <c r="E6" s="100">
        <v>6</v>
      </c>
      <c r="F6" s="105">
        <f>E6/E8</f>
        <v>0.06593406593406594</v>
      </c>
      <c r="G6" s="100">
        <v>7</v>
      </c>
      <c r="H6" s="112">
        <f>G6/G8</f>
        <v>0.07692307692307693</v>
      </c>
      <c r="I6" s="100">
        <v>5</v>
      </c>
      <c r="J6" s="144">
        <f>I6/I8</f>
        <v>0.054945054945054944</v>
      </c>
      <c r="K6" s="100">
        <v>5</v>
      </c>
      <c r="L6" s="112">
        <f>K6/K8</f>
        <v>0.054945054945054944</v>
      </c>
      <c r="M6" s="526">
        <v>4</v>
      </c>
      <c r="N6" s="112">
        <f>M6/M8</f>
        <v>0.04395604395604396</v>
      </c>
      <c r="O6" s="259"/>
      <c r="P6" s="258" t="e">
        <f>O6/O8</f>
        <v>#DIV/0!</v>
      </c>
      <c r="Q6" s="259"/>
      <c r="R6" s="258" t="e">
        <f>Q6/Q8</f>
        <v>#DIV/0!</v>
      </c>
      <c r="S6" s="259"/>
      <c r="T6" s="258" t="e">
        <f>S6/S8</f>
        <v>#DIV/0!</v>
      </c>
      <c r="U6" s="259"/>
      <c r="V6" s="258" t="e">
        <f>U6/U8</f>
        <v>#DIV/0!</v>
      </c>
      <c r="W6" s="259"/>
      <c r="X6" s="258" t="e">
        <f>W6/W8</f>
        <v>#DIV/0!</v>
      </c>
      <c r="Y6" s="260"/>
      <c r="Z6" s="258" t="e">
        <f>Y6/Y8</f>
        <v>#DIV/0!</v>
      </c>
      <c r="AA6" s="260"/>
      <c r="AB6" s="258" t="e">
        <f>AA6/AA8</f>
        <v>#DIV/0!</v>
      </c>
      <c r="CA6" s="92" t="s">
        <v>155</v>
      </c>
      <c r="CB6" s="99">
        <v>72</v>
      </c>
      <c r="CC6" s="109">
        <f>+D5</f>
        <v>0.9340659340659341</v>
      </c>
      <c r="CD6" s="149">
        <v>74</v>
      </c>
      <c r="CE6" s="109">
        <f>+F5</f>
        <v>0.9230769230769231</v>
      </c>
      <c r="CF6" s="109">
        <f>+H5</f>
        <v>0.9120879120879121</v>
      </c>
      <c r="CG6" s="149"/>
      <c r="CH6" s="111">
        <f>+J5</f>
        <v>0.9340659340659341</v>
      </c>
      <c r="CI6" s="149"/>
      <c r="CJ6" s="111">
        <v>0.9340659340659341</v>
      </c>
      <c r="CK6" s="143">
        <f>+N5</f>
        <v>0.945054945054945</v>
      </c>
      <c r="CL6" s="183"/>
      <c r="CM6" s="184"/>
      <c r="CN6" s="184"/>
      <c r="CO6" s="191"/>
      <c r="CP6" s="111"/>
      <c r="CQ6" s="4"/>
      <c r="CR6" s="4"/>
    </row>
    <row r="7" spans="2:96" ht="23.25" customHeight="1">
      <c r="B7" s="94" t="s">
        <v>161</v>
      </c>
      <c r="C7" s="101">
        <v>1</v>
      </c>
      <c r="D7" s="110">
        <v>0.01098901098901099</v>
      </c>
      <c r="E7" s="101">
        <v>1</v>
      </c>
      <c r="F7" s="110">
        <f>E7/E8</f>
        <v>0.01098901098901099</v>
      </c>
      <c r="G7" s="101">
        <v>1</v>
      </c>
      <c r="H7" s="113">
        <f>G7/G8</f>
        <v>0.01098901098901099</v>
      </c>
      <c r="I7" s="101">
        <v>1</v>
      </c>
      <c r="J7" s="145">
        <f>I7/I8</f>
        <v>0.01098901098901099</v>
      </c>
      <c r="K7" s="101">
        <v>1</v>
      </c>
      <c r="L7" s="113">
        <f>K7/K8</f>
        <v>0.01098901098901099</v>
      </c>
      <c r="M7" s="527">
        <v>1</v>
      </c>
      <c r="N7" s="113">
        <f>M7/M8</f>
        <v>0.01098901098901099</v>
      </c>
      <c r="O7" s="262"/>
      <c r="P7" s="261" t="e">
        <f>O7/O8</f>
        <v>#DIV/0!</v>
      </c>
      <c r="Q7" s="262"/>
      <c r="R7" s="261" t="e">
        <f>Q7/Q8</f>
        <v>#DIV/0!</v>
      </c>
      <c r="S7" s="262"/>
      <c r="T7" s="261" t="e">
        <f>S7/S8</f>
        <v>#DIV/0!</v>
      </c>
      <c r="U7" s="262"/>
      <c r="V7" s="261" t="e">
        <f>U7/U8</f>
        <v>#DIV/0!</v>
      </c>
      <c r="W7" s="262"/>
      <c r="X7" s="261" t="e">
        <f>W7/W8</f>
        <v>#DIV/0!</v>
      </c>
      <c r="Y7" s="263"/>
      <c r="Z7" s="261" t="e">
        <f>Y7/Y8</f>
        <v>#DIV/0!</v>
      </c>
      <c r="AA7" s="263"/>
      <c r="AB7" s="261" t="e">
        <f>AA7/AA8</f>
        <v>#DIV/0!</v>
      </c>
      <c r="CA7" s="93" t="s">
        <v>156</v>
      </c>
      <c r="CB7" s="100">
        <v>14</v>
      </c>
      <c r="CC7" s="105">
        <f>+D6</f>
        <v>0.054945054945054944</v>
      </c>
      <c r="CD7" s="150">
        <v>14</v>
      </c>
      <c r="CE7" s="105">
        <f>+F6</f>
        <v>0.06593406593406594</v>
      </c>
      <c r="CF7" s="105">
        <f>+H6</f>
        <v>0.07692307692307693</v>
      </c>
      <c r="CG7" s="150"/>
      <c r="CH7" s="112">
        <f>+J6</f>
        <v>0.054945054945054944</v>
      </c>
      <c r="CI7" s="150"/>
      <c r="CJ7" s="112">
        <v>0.054945054945054944</v>
      </c>
      <c r="CK7" s="144">
        <f>+N6</f>
        <v>0.04395604395604396</v>
      </c>
      <c r="CL7" s="185"/>
      <c r="CM7" s="184"/>
      <c r="CN7" s="184"/>
      <c r="CO7" s="191"/>
      <c r="CP7" s="112"/>
      <c r="CQ7" s="4"/>
      <c r="CR7" s="4"/>
    </row>
    <row r="8" spans="2:96" ht="24.75" customHeight="1" thickBot="1">
      <c r="B8" s="95" t="s">
        <v>148</v>
      </c>
      <c r="C8" s="102">
        <f>C5+C6+C7</f>
        <v>91</v>
      </c>
      <c r="D8" s="103">
        <f>D5+D6+D7</f>
        <v>1</v>
      </c>
      <c r="E8" s="102">
        <f>E5+E6+E7</f>
        <v>91</v>
      </c>
      <c r="F8" s="104">
        <f>SUM(F5:F7)</f>
        <v>1</v>
      </c>
      <c r="G8" s="102">
        <f>G5+G6+G7</f>
        <v>91</v>
      </c>
      <c r="H8" s="104">
        <f>SUM(H5:H7)</f>
        <v>1</v>
      </c>
      <c r="I8" s="102">
        <f>I5+I6+I7</f>
        <v>91</v>
      </c>
      <c r="J8" s="290">
        <f aca="true" t="shared" si="0" ref="J8:AB8">SUM(J5:J7)</f>
        <v>1</v>
      </c>
      <c r="K8" s="102">
        <f t="shared" si="0"/>
        <v>91</v>
      </c>
      <c r="L8" s="353">
        <f t="shared" si="0"/>
        <v>1</v>
      </c>
      <c r="M8" s="528">
        <f t="shared" si="0"/>
        <v>91</v>
      </c>
      <c r="N8" s="353">
        <f t="shared" si="0"/>
        <v>0.9999999999999999</v>
      </c>
      <c r="O8" s="264">
        <f t="shared" si="0"/>
        <v>0</v>
      </c>
      <c r="P8" s="265" t="e">
        <f t="shared" si="0"/>
        <v>#DIV/0!</v>
      </c>
      <c r="Q8" s="264">
        <f t="shared" si="0"/>
        <v>0</v>
      </c>
      <c r="R8" s="265" t="e">
        <f t="shared" si="0"/>
        <v>#DIV/0!</v>
      </c>
      <c r="S8" s="264">
        <f t="shared" si="0"/>
        <v>0</v>
      </c>
      <c r="T8" s="265" t="e">
        <f t="shared" si="0"/>
        <v>#DIV/0!</v>
      </c>
      <c r="U8" s="264">
        <f t="shared" si="0"/>
        <v>0</v>
      </c>
      <c r="V8" s="265" t="e">
        <f t="shared" si="0"/>
        <v>#DIV/0!</v>
      </c>
      <c r="W8" s="264">
        <f t="shared" si="0"/>
        <v>0</v>
      </c>
      <c r="X8" s="266" t="e">
        <f t="shared" si="0"/>
        <v>#DIV/0!</v>
      </c>
      <c r="Y8" s="267">
        <f t="shared" si="0"/>
        <v>0</v>
      </c>
      <c r="Z8" s="266" t="e">
        <f t="shared" si="0"/>
        <v>#DIV/0!</v>
      </c>
      <c r="AA8" s="267">
        <f t="shared" si="0"/>
        <v>0</v>
      </c>
      <c r="AB8" s="266" t="e">
        <f t="shared" si="0"/>
        <v>#DIV/0!</v>
      </c>
      <c r="CA8" s="94" t="s">
        <v>157</v>
      </c>
      <c r="CB8" s="101">
        <v>4</v>
      </c>
      <c r="CC8" s="110">
        <f>+D7</f>
        <v>0.01098901098901099</v>
      </c>
      <c r="CD8" s="151">
        <v>2</v>
      </c>
      <c r="CE8" s="110">
        <f>+F7</f>
        <v>0.01098901098901099</v>
      </c>
      <c r="CF8" s="110">
        <f>+H7</f>
        <v>0.01098901098901099</v>
      </c>
      <c r="CG8" s="151"/>
      <c r="CH8" s="113">
        <f>+J7</f>
        <v>0.01098901098901099</v>
      </c>
      <c r="CI8" s="151"/>
      <c r="CJ8" s="113">
        <v>0.01098901098901099</v>
      </c>
      <c r="CK8" s="145">
        <f>+N7</f>
        <v>0.01098901098901099</v>
      </c>
      <c r="CL8" s="186"/>
      <c r="CM8" s="184"/>
      <c r="CN8" s="184"/>
      <c r="CO8" s="191"/>
      <c r="CP8" s="113"/>
      <c r="CQ8" s="4"/>
      <c r="CR8" s="4"/>
    </row>
    <row r="9" spans="79:96" ht="24" thickBot="1">
      <c r="CA9" s="95" t="s">
        <v>148</v>
      </c>
      <c r="CB9" s="102">
        <f>CB6+CB7+CB8</f>
        <v>90</v>
      </c>
      <c r="CC9" s="103">
        <f>CC6+CC7+CC8</f>
        <v>1</v>
      </c>
      <c r="CD9" s="102">
        <f>CD6+CD7+CD8</f>
        <v>90</v>
      </c>
      <c r="CE9" s="268">
        <f>SUM(CE6:CE8)</f>
        <v>1</v>
      </c>
      <c r="CF9" s="104">
        <f>SUM(CF6:CF8)</f>
        <v>1</v>
      </c>
      <c r="CG9" s="102">
        <f>CG6+CG7+CG8</f>
        <v>0</v>
      </c>
      <c r="CH9" s="104">
        <f>SUM(CH6:CH8)</f>
        <v>1</v>
      </c>
      <c r="CI9" s="102">
        <f>CI6+CI7+CI8</f>
        <v>0</v>
      </c>
      <c r="CJ9" s="104">
        <f aca="true" t="shared" si="1" ref="CJ9:CO9">SUM(CJ6:CJ8)</f>
        <v>1</v>
      </c>
      <c r="CK9" s="181">
        <f t="shared" si="1"/>
        <v>0.9999999999999999</v>
      </c>
      <c r="CL9" s="184">
        <f t="shared" si="1"/>
        <v>0</v>
      </c>
      <c r="CM9" s="184">
        <f t="shared" si="1"/>
        <v>0</v>
      </c>
      <c r="CN9" s="184">
        <f t="shared" si="1"/>
        <v>0</v>
      </c>
      <c r="CO9" s="4">
        <f t="shared" si="1"/>
        <v>0</v>
      </c>
      <c r="CP9" s="192">
        <f>SUM(CP6:CP8)</f>
        <v>0</v>
      </c>
      <c r="CQ9" s="4">
        <f>SUM(CQ6:CQ8)</f>
        <v>0</v>
      </c>
      <c r="CR9" s="4">
        <f>SUM(CR6:CR8)</f>
        <v>0</v>
      </c>
    </row>
    <row r="13" ht="15">
      <c r="L13" s="163"/>
    </row>
    <row r="14" ht="15">
      <c r="L14" s="163"/>
    </row>
    <row r="31" ht="15.75" thickBot="1"/>
    <row r="32" spans="2:4" ht="15.75" thickBot="1">
      <c r="B32" s="122" t="s">
        <v>60</v>
      </c>
      <c r="C32" s="123" t="s">
        <v>61</v>
      </c>
      <c r="D32" s="123" t="s">
        <v>57</v>
      </c>
    </row>
    <row r="33" spans="2:4" ht="26.25" thickBot="1">
      <c r="B33" s="236">
        <v>2013</v>
      </c>
      <c r="C33" s="238" t="s">
        <v>195</v>
      </c>
      <c r="D33" s="237">
        <f>+D5</f>
        <v>0.9340659340659341</v>
      </c>
    </row>
    <row r="34" spans="2:4" ht="15">
      <c r="B34" s="493">
        <v>2014</v>
      </c>
      <c r="C34" s="38" t="s">
        <v>69</v>
      </c>
      <c r="D34" s="43">
        <f>+F5</f>
        <v>0.9230769230769231</v>
      </c>
    </row>
    <row r="35" spans="2:4" ht="15">
      <c r="B35" s="493"/>
      <c r="C35" s="38" t="s">
        <v>70</v>
      </c>
      <c r="D35" s="272">
        <f>+H5</f>
        <v>0.9120879120879121</v>
      </c>
    </row>
    <row r="36" spans="2:4" ht="15">
      <c r="B36" s="493"/>
      <c r="C36" s="38" t="s">
        <v>71</v>
      </c>
      <c r="D36" s="272">
        <f>+J5</f>
        <v>0.9340659340659341</v>
      </c>
    </row>
    <row r="37" spans="2:4" ht="15">
      <c r="B37" s="493"/>
      <c r="C37" s="38" t="s">
        <v>72</v>
      </c>
      <c r="D37" s="272">
        <f>+J5</f>
        <v>0.9340659340659341</v>
      </c>
    </row>
    <row r="38" spans="2:4" ht="15">
      <c r="B38" s="493"/>
      <c r="C38" s="38" t="s">
        <v>73</v>
      </c>
      <c r="D38" s="272">
        <f>+N5</f>
        <v>0.945054945054945</v>
      </c>
    </row>
    <row r="39" spans="2:35" ht="15">
      <c r="B39" s="493"/>
      <c r="C39" s="38" t="s">
        <v>74</v>
      </c>
      <c r="D39" s="232">
        <f>+N5</f>
        <v>0.945054945054945</v>
      </c>
      <c r="AI39" s="75"/>
    </row>
    <row r="40" spans="2:35" ht="15">
      <c r="B40" s="493"/>
      <c r="C40" s="38" t="s">
        <v>63</v>
      </c>
      <c r="D40" s="232" t="e">
        <f>+P5</f>
        <v>#DIV/0!</v>
      </c>
      <c r="AI40" s="75"/>
    </row>
    <row r="41" spans="2:35" ht="15">
      <c r="B41" s="493"/>
      <c r="C41" s="38" t="s">
        <v>64</v>
      </c>
      <c r="D41" s="232" t="e">
        <f>+R5</f>
        <v>#DIV/0!</v>
      </c>
      <c r="AI41" s="75"/>
    </row>
    <row r="42" spans="2:4" ht="15">
      <c r="B42" s="493"/>
      <c r="C42" s="38" t="s">
        <v>65</v>
      </c>
      <c r="D42" s="232" t="e">
        <f>+T5</f>
        <v>#DIV/0!</v>
      </c>
    </row>
    <row r="43" spans="2:4" ht="15">
      <c r="B43" s="493"/>
      <c r="C43" s="38" t="s">
        <v>66</v>
      </c>
      <c r="D43" s="232" t="e">
        <f>+V5</f>
        <v>#DIV/0!</v>
      </c>
    </row>
    <row r="44" spans="2:4" ht="15">
      <c r="B44" s="493"/>
      <c r="C44" s="38" t="s">
        <v>67</v>
      </c>
      <c r="D44" s="232" t="e">
        <f>+X5</f>
        <v>#DIV/0!</v>
      </c>
    </row>
    <row r="45" spans="2:4" ht="15.75" thickBot="1">
      <c r="B45" s="494"/>
      <c r="C45" s="44" t="s">
        <v>68</v>
      </c>
      <c r="D45" s="233" t="e">
        <f>+Z5</f>
        <v>#DIV/0!</v>
      </c>
    </row>
    <row r="46" spans="2:4" ht="15.75">
      <c r="B46" s="120"/>
      <c r="C46" s="118"/>
      <c r="D46" s="119"/>
    </row>
    <row r="47" spans="2:4" ht="15.75">
      <c r="B47" s="120"/>
      <c r="C47" s="118"/>
      <c r="D47" s="119"/>
    </row>
    <row r="49" ht="15.75" thickBot="1"/>
    <row r="50" spans="2:4" ht="15.75" thickBot="1">
      <c r="B50" s="124" t="s">
        <v>60</v>
      </c>
      <c r="C50" s="125" t="s">
        <v>61</v>
      </c>
      <c r="D50" s="125" t="s">
        <v>58</v>
      </c>
    </row>
    <row r="51" spans="2:4" ht="26.25" thickBot="1">
      <c r="B51" s="236">
        <v>2013</v>
      </c>
      <c r="C51" s="238" t="s">
        <v>195</v>
      </c>
      <c r="D51" s="237">
        <f>+D6</f>
        <v>0.054945054945054944</v>
      </c>
    </row>
    <row r="52" spans="2:4" ht="15">
      <c r="B52" s="495">
        <v>2014</v>
      </c>
      <c r="C52" s="34" t="s">
        <v>69</v>
      </c>
      <c r="D52" s="116">
        <f>+F6</f>
        <v>0.06593406593406594</v>
      </c>
    </row>
    <row r="53" spans="2:4" ht="15">
      <c r="B53" s="496"/>
      <c r="C53" s="35" t="s">
        <v>70</v>
      </c>
      <c r="D53" s="287">
        <f>+H6</f>
        <v>0.07692307692307693</v>
      </c>
    </row>
    <row r="54" spans="2:4" ht="15">
      <c r="B54" s="496"/>
      <c r="C54" s="35" t="s">
        <v>71</v>
      </c>
      <c r="D54" s="287">
        <f>+J6</f>
        <v>0.054945054945054944</v>
      </c>
    </row>
    <row r="55" spans="2:4" ht="15">
      <c r="B55" s="496"/>
      <c r="C55" s="35" t="s">
        <v>72</v>
      </c>
      <c r="D55" s="354">
        <f>+J6</f>
        <v>0.054945054945054944</v>
      </c>
    </row>
    <row r="56" spans="2:4" ht="15">
      <c r="B56" s="496"/>
      <c r="C56" s="35" t="s">
        <v>73</v>
      </c>
      <c r="D56" s="287">
        <f>+N6</f>
        <v>0.04395604395604396</v>
      </c>
    </row>
    <row r="57" spans="2:4" ht="15">
      <c r="B57" s="496"/>
      <c r="C57" s="35" t="s">
        <v>74</v>
      </c>
      <c r="D57" s="234">
        <f>+N6</f>
        <v>0.04395604395604396</v>
      </c>
    </row>
    <row r="58" spans="2:4" ht="15">
      <c r="B58" s="496"/>
      <c r="C58" s="35" t="s">
        <v>63</v>
      </c>
      <c r="D58" s="234" t="e">
        <f>+P6</f>
        <v>#DIV/0!</v>
      </c>
    </row>
    <row r="59" spans="2:4" ht="15">
      <c r="B59" s="496"/>
      <c r="C59" s="35" t="s">
        <v>64</v>
      </c>
      <c r="D59" s="234" t="e">
        <f>+R6</f>
        <v>#DIV/0!</v>
      </c>
    </row>
    <row r="60" spans="2:4" ht="15">
      <c r="B60" s="496"/>
      <c r="C60" s="35" t="s">
        <v>65</v>
      </c>
      <c r="D60" s="234" t="e">
        <f>+T6</f>
        <v>#DIV/0!</v>
      </c>
    </row>
    <row r="61" spans="2:4" ht="15">
      <c r="B61" s="496"/>
      <c r="C61" s="35" t="s">
        <v>66</v>
      </c>
      <c r="D61" s="234" t="e">
        <f>+V6</f>
        <v>#DIV/0!</v>
      </c>
    </row>
    <row r="62" spans="2:4" ht="15">
      <c r="B62" s="496"/>
      <c r="C62" s="35" t="s">
        <v>67</v>
      </c>
      <c r="D62" s="234" t="e">
        <f>+X6</f>
        <v>#DIV/0!</v>
      </c>
    </row>
    <row r="63" spans="2:4" ht="15.75" thickBot="1">
      <c r="B63" s="497"/>
      <c r="C63" s="36" t="s">
        <v>68</v>
      </c>
      <c r="D63" s="235" t="e">
        <f>+Z6</f>
        <v>#DIV/0!</v>
      </c>
    </row>
    <row r="64" spans="2:4" ht="15.75">
      <c r="B64" s="117"/>
      <c r="C64" s="114"/>
      <c r="D64" s="121"/>
    </row>
    <row r="65" spans="2:4" ht="15.75">
      <c r="B65" s="117"/>
      <c r="C65" s="114"/>
      <c r="D65" s="121"/>
    </row>
    <row r="66" spans="2:4" ht="15.75">
      <c r="B66" s="117"/>
      <c r="C66" s="114"/>
      <c r="D66" s="115"/>
    </row>
    <row r="67" ht="15.75" thickBot="1"/>
    <row r="68" spans="2:4" ht="15.75" thickBot="1">
      <c r="B68" s="53" t="s">
        <v>60</v>
      </c>
      <c r="C68" s="54" t="s">
        <v>61</v>
      </c>
      <c r="D68" s="54" t="s">
        <v>59</v>
      </c>
    </row>
    <row r="69" spans="2:4" ht="26.25" thickBot="1">
      <c r="B69" s="236">
        <v>2013</v>
      </c>
      <c r="C69" s="238" t="s">
        <v>195</v>
      </c>
      <c r="D69" s="237">
        <f>+D7</f>
        <v>0.01098901098901099</v>
      </c>
    </row>
    <row r="70" spans="2:4" ht="15">
      <c r="B70" s="498">
        <v>2014</v>
      </c>
      <c r="C70" s="34" t="s">
        <v>69</v>
      </c>
      <c r="D70" s="50">
        <f>+F7</f>
        <v>0.01098901098901099</v>
      </c>
    </row>
    <row r="71" spans="2:4" ht="15">
      <c r="B71" s="480"/>
      <c r="C71" s="35" t="s">
        <v>70</v>
      </c>
      <c r="D71" s="286">
        <f>+H7</f>
        <v>0.01098901098901099</v>
      </c>
    </row>
    <row r="72" spans="2:4" ht="15">
      <c r="B72" s="480"/>
      <c r="C72" s="35" t="s">
        <v>71</v>
      </c>
      <c r="D72" s="286">
        <f>+J7</f>
        <v>0.01098901098901099</v>
      </c>
    </row>
    <row r="73" spans="2:4" ht="15">
      <c r="B73" s="480"/>
      <c r="C73" s="35" t="s">
        <v>72</v>
      </c>
      <c r="D73" s="355">
        <f>+L7</f>
        <v>0.01098901098901099</v>
      </c>
    </row>
    <row r="74" spans="2:4" ht="15">
      <c r="B74" s="480"/>
      <c r="C74" s="35" t="s">
        <v>73</v>
      </c>
      <c r="D74" s="286">
        <f>+N7</f>
        <v>0.01098901098901099</v>
      </c>
    </row>
    <row r="75" spans="2:4" ht="15">
      <c r="B75" s="480"/>
      <c r="C75" s="35" t="s">
        <v>74</v>
      </c>
      <c r="D75" s="239">
        <f>+N7</f>
        <v>0.01098901098901099</v>
      </c>
    </row>
    <row r="76" spans="2:4" ht="15">
      <c r="B76" s="480"/>
      <c r="C76" s="35" t="s">
        <v>63</v>
      </c>
      <c r="D76" s="239" t="e">
        <f>+P7</f>
        <v>#DIV/0!</v>
      </c>
    </row>
    <row r="77" spans="2:4" ht="15">
      <c r="B77" s="480"/>
      <c r="C77" s="35" t="s">
        <v>64</v>
      </c>
      <c r="D77" s="239" t="e">
        <f>+R7</f>
        <v>#DIV/0!</v>
      </c>
    </row>
    <row r="78" spans="2:4" ht="15">
      <c r="B78" s="480"/>
      <c r="C78" s="35" t="s">
        <v>65</v>
      </c>
      <c r="D78" s="239" t="e">
        <f>+T7</f>
        <v>#DIV/0!</v>
      </c>
    </row>
    <row r="79" spans="2:4" ht="15">
      <c r="B79" s="480"/>
      <c r="C79" s="35" t="s">
        <v>66</v>
      </c>
      <c r="D79" s="239" t="e">
        <f>+V7</f>
        <v>#DIV/0!</v>
      </c>
    </row>
    <row r="80" spans="2:4" ht="15">
      <c r="B80" s="480"/>
      <c r="C80" s="35" t="s">
        <v>67</v>
      </c>
      <c r="D80" s="239" t="e">
        <f>+X7</f>
        <v>#DIV/0!</v>
      </c>
    </row>
    <row r="81" spans="2:4" ht="15.75" thickBot="1">
      <c r="B81" s="481"/>
      <c r="C81" s="36" t="s">
        <v>68</v>
      </c>
      <c r="D81" s="240" t="e">
        <f>+Z7</f>
        <v>#DIV/0!</v>
      </c>
    </row>
  </sheetData>
  <sheetProtection/>
  <mergeCells count="17">
    <mergeCell ref="B34:B45"/>
    <mergeCell ref="B52:B63"/>
    <mergeCell ref="B70:B81"/>
    <mergeCell ref="M3:N3"/>
    <mergeCell ref="K3:L3"/>
    <mergeCell ref="C3:D3"/>
    <mergeCell ref="E3:F3"/>
    <mergeCell ref="G3:H3"/>
    <mergeCell ref="AA3:AB3"/>
    <mergeCell ref="C2:AB2"/>
    <mergeCell ref="O3:P3"/>
    <mergeCell ref="Q3:R3"/>
    <mergeCell ref="S3:T3"/>
    <mergeCell ref="U3:V3"/>
    <mergeCell ref="W3:X3"/>
    <mergeCell ref="Y3:Z3"/>
    <mergeCell ref="I3:J3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N7"/>
  <sheetViews>
    <sheetView showGridLines="0" zoomScalePageLayoutView="0" workbookViewId="0" topLeftCell="A4">
      <selection activeCell="M9" sqref="M9"/>
    </sheetView>
  </sheetViews>
  <sheetFormatPr defaultColWidth="11.421875" defaultRowHeight="15"/>
  <cols>
    <col min="1" max="1" width="2.57421875" style="0" customWidth="1"/>
    <col min="2" max="2" width="16.57421875" style="0" customWidth="1"/>
  </cols>
  <sheetData>
    <row r="2" spans="2:14" ht="15" customHeight="1">
      <c r="B2" s="500" t="s">
        <v>196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</row>
    <row r="3" spans="2:14" ht="15" customHeight="1"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</row>
    <row r="4" spans="2:14" ht="15" customHeight="1"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</row>
    <row r="5" ht="15.75" thickBot="1"/>
    <row r="6" spans="2:14" ht="15.75" thickBot="1">
      <c r="B6" s="159" t="s">
        <v>195</v>
      </c>
      <c r="C6" s="160" t="s">
        <v>69</v>
      </c>
      <c r="D6" s="160" t="s">
        <v>70</v>
      </c>
      <c r="E6" s="160" t="s">
        <v>71</v>
      </c>
      <c r="F6" s="160" t="s">
        <v>72</v>
      </c>
      <c r="G6" s="160" t="s">
        <v>73</v>
      </c>
      <c r="H6" s="160" t="s">
        <v>74</v>
      </c>
      <c r="I6" s="160" t="s">
        <v>63</v>
      </c>
      <c r="J6" s="160" t="s">
        <v>64</v>
      </c>
      <c r="K6" s="160" t="s">
        <v>65</v>
      </c>
      <c r="L6" s="160" t="s">
        <v>66</v>
      </c>
      <c r="M6" s="160" t="s">
        <v>67</v>
      </c>
      <c r="N6" s="161" t="s">
        <v>68</v>
      </c>
    </row>
    <row r="7" spans="2:14" ht="15.75" thickBot="1">
      <c r="B7" s="162">
        <v>9149</v>
      </c>
      <c r="C7" s="158">
        <v>8792</v>
      </c>
      <c r="D7" s="158">
        <v>10619</v>
      </c>
      <c r="E7" s="158">
        <v>8730</v>
      </c>
      <c r="F7" s="158">
        <v>9741</v>
      </c>
      <c r="G7" s="157">
        <v>6670</v>
      </c>
      <c r="H7" s="157"/>
      <c r="I7" s="157"/>
      <c r="J7" s="157"/>
      <c r="K7" s="157"/>
      <c r="L7" s="157"/>
      <c r="M7" s="158"/>
      <c r="N7" s="158"/>
    </row>
  </sheetData>
  <sheetProtection/>
  <mergeCells count="1">
    <mergeCell ref="B2:N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7"/>
  <sheetViews>
    <sheetView showGridLines="0" zoomScalePageLayoutView="0" workbookViewId="0" topLeftCell="A1">
      <selection activeCell="P15" sqref="P15"/>
    </sheetView>
  </sheetViews>
  <sheetFormatPr defaultColWidth="11.421875" defaultRowHeight="15"/>
  <cols>
    <col min="1" max="1" width="3.00390625" style="0" customWidth="1"/>
    <col min="2" max="2" width="15.57421875" style="0" customWidth="1"/>
  </cols>
  <sheetData>
    <row r="2" spans="2:14" ht="15" customHeight="1">
      <c r="B2" s="500" t="s">
        <v>197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</row>
    <row r="3" spans="2:14" ht="15" customHeight="1"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  <c r="N3" s="500"/>
    </row>
    <row r="4" spans="2:14" ht="15" customHeight="1"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</row>
    <row r="5" ht="15.75" thickBot="1"/>
    <row r="6" spans="2:14" ht="15">
      <c r="B6" s="269" t="s">
        <v>195</v>
      </c>
      <c r="C6" s="159" t="s">
        <v>69</v>
      </c>
      <c r="D6" s="160" t="s">
        <v>70</v>
      </c>
      <c r="E6" s="160" t="s">
        <v>71</v>
      </c>
      <c r="F6" s="160" t="s">
        <v>72</v>
      </c>
      <c r="G6" s="160" t="s">
        <v>73</v>
      </c>
      <c r="H6" s="160" t="s">
        <v>74</v>
      </c>
      <c r="I6" s="160" t="s">
        <v>63</v>
      </c>
      <c r="J6" s="160" t="s">
        <v>64</v>
      </c>
      <c r="K6" s="160" t="s">
        <v>65</v>
      </c>
      <c r="L6" s="160" t="s">
        <v>66</v>
      </c>
      <c r="M6" s="160" t="s">
        <v>67</v>
      </c>
      <c r="N6" s="161" t="s">
        <v>68</v>
      </c>
    </row>
    <row r="7" spans="2:14" ht="15.75" thickBot="1">
      <c r="B7" s="156">
        <v>9950</v>
      </c>
      <c r="C7" s="156">
        <v>9999</v>
      </c>
      <c r="D7" s="157">
        <v>12285</v>
      </c>
      <c r="E7" s="157">
        <v>12741</v>
      </c>
      <c r="F7" s="157">
        <v>12373</v>
      </c>
      <c r="G7" s="157">
        <v>13541</v>
      </c>
      <c r="H7" s="157"/>
      <c r="I7" s="157"/>
      <c r="J7" s="157"/>
      <c r="K7" s="157"/>
      <c r="L7" s="157"/>
      <c r="M7" s="157"/>
      <c r="N7" s="158"/>
    </row>
  </sheetData>
  <sheetProtection/>
  <mergeCells count="1">
    <mergeCell ref="B2:N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62"/>
  <sheetViews>
    <sheetView showGridLines="0" zoomScalePageLayoutView="0" workbookViewId="0" topLeftCell="C25">
      <selection activeCell="AD7" sqref="AD7"/>
    </sheetView>
  </sheetViews>
  <sheetFormatPr defaultColWidth="11.421875" defaultRowHeight="15"/>
  <cols>
    <col min="1" max="1" width="1.8515625" style="0" customWidth="1"/>
    <col min="2" max="2" width="37.421875" style="0" customWidth="1"/>
    <col min="3" max="3" width="13.421875" style="0" bestFit="1" customWidth="1"/>
    <col min="4" max="4" width="16.421875" style="0" customWidth="1"/>
    <col min="5" max="5" width="13.421875" style="0" bestFit="1" customWidth="1"/>
    <col min="6" max="6" width="14.57421875" style="0" customWidth="1"/>
    <col min="7" max="7" width="15.421875" style="0" bestFit="1" customWidth="1"/>
    <col min="8" max="8" width="16.00390625" style="0" customWidth="1"/>
    <col min="9" max="9" width="16.140625" style="0" customWidth="1"/>
    <col min="10" max="11" width="13.57421875" style="0" customWidth="1"/>
    <col min="12" max="12" width="14.140625" style="0" customWidth="1"/>
    <col min="13" max="13" width="13.140625" style="0" customWidth="1"/>
    <col min="14" max="14" width="14.7109375" style="0" customWidth="1"/>
    <col min="15" max="15" width="18.140625" style="0" customWidth="1"/>
    <col min="16" max="17" width="13.421875" style="0" bestFit="1" customWidth="1"/>
    <col min="18" max="18" width="15.57421875" style="0" customWidth="1"/>
    <col min="19" max="19" width="13.57421875" style="0" customWidth="1"/>
    <col min="20" max="20" width="10.140625" style="0" hidden="1" customWidth="1"/>
    <col min="21" max="21" width="34.57421875" style="0" hidden="1" customWidth="1"/>
    <col min="22" max="29" width="13.421875" style="0" hidden="1" customWidth="1"/>
  </cols>
  <sheetData>
    <row r="1" ht="15.75" thickBot="1"/>
    <row r="2" spans="3:14" ht="19.5" thickBot="1">
      <c r="C2" s="482" t="s">
        <v>127</v>
      </c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4"/>
    </row>
    <row r="3" spans="3:14" ht="32.25" thickBot="1">
      <c r="C3" s="152" t="s">
        <v>151</v>
      </c>
      <c r="D3" s="153" t="s">
        <v>152</v>
      </c>
      <c r="E3" s="155" t="s">
        <v>143</v>
      </c>
      <c r="F3" s="153" t="s">
        <v>153</v>
      </c>
      <c r="G3" s="153" t="s">
        <v>154</v>
      </c>
      <c r="H3" s="153" t="s">
        <v>169</v>
      </c>
      <c r="I3" s="153" t="s">
        <v>171</v>
      </c>
      <c r="J3" s="153" t="s">
        <v>172</v>
      </c>
      <c r="K3" s="153" t="s">
        <v>173</v>
      </c>
      <c r="L3" s="153" t="s">
        <v>174</v>
      </c>
      <c r="M3" s="153" t="s">
        <v>175</v>
      </c>
      <c r="N3" s="154" t="s">
        <v>176</v>
      </c>
    </row>
    <row r="4" spans="2:16" ht="56.25">
      <c r="B4" s="76" t="s">
        <v>145</v>
      </c>
      <c r="C4" s="77">
        <v>72</v>
      </c>
      <c r="D4" s="78">
        <v>74</v>
      </c>
      <c r="E4" s="79">
        <v>75</v>
      </c>
      <c r="F4" s="79">
        <v>77</v>
      </c>
      <c r="G4" s="79">
        <v>80</v>
      </c>
      <c r="H4" s="79">
        <v>80</v>
      </c>
      <c r="I4" s="79">
        <v>82</v>
      </c>
      <c r="J4" s="79">
        <v>83</v>
      </c>
      <c r="K4" s="79">
        <v>82</v>
      </c>
      <c r="L4" s="79">
        <v>86</v>
      </c>
      <c r="M4" s="79">
        <v>85</v>
      </c>
      <c r="N4" s="80">
        <v>85</v>
      </c>
      <c r="P4" s="22"/>
    </row>
    <row r="5" spans="2:16" ht="50.25" customHeight="1">
      <c r="B5" s="89" t="s">
        <v>146</v>
      </c>
      <c r="C5" s="90">
        <v>14</v>
      </c>
      <c r="D5" s="86">
        <v>14</v>
      </c>
      <c r="E5" s="87">
        <v>15</v>
      </c>
      <c r="F5" s="87">
        <v>11</v>
      </c>
      <c r="G5" s="87">
        <v>9</v>
      </c>
      <c r="H5" s="87">
        <v>8</v>
      </c>
      <c r="I5" s="87">
        <v>7</v>
      </c>
      <c r="J5" s="87">
        <v>7</v>
      </c>
      <c r="K5" s="87">
        <v>8</v>
      </c>
      <c r="L5" s="87">
        <v>4</v>
      </c>
      <c r="M5" s="87">
        <v>5</v>
      </c>
      <c r="N5" s="88">
        <v>5</v>
      </c>
      <c r="P5" s="16"/>
    </row>
    <row r="6" spans="2:14" ht="43.5" customHeight="1">
      <c r="B6" s="81" t="s">
        <v>147</v>
      </c>
      <c r="C6" s="82">
        <v>4</v>
      </c>
      <c r="D6" s="83">
        <v>2</v>
      </c>
      <c r="E6" s="84">
        <v>1</v>
      </c>
      <c r="F6" s="84">
        <v>3</v>
      </c>
      <c r="G6" s="84">
        <v>2</v>
      </c>
      <c r="H6" s="84">
        <v>3</v>
      </c>
      <c r="I6" s="84">
        <v>2</v>
      </c>
      <c r="J6" s="84">
        <v>1</v>
      </c>
      <c r="K6" s="84">
        <v>1</v>
      </c>
      <c r="L6" s="84">
        <v>1</v>
      </c>
      <c r="M6" s="84">
        <v>1</v>
      </c>
      <c r="N6" s="85">
        <v>1</v>
      </c>
    </row>
    <row r="7" spans="2:14" ht="39.75" customHeight="1">
      <c r="B7" s="32" t="s">
        <v>93</v>
      </c>
      <c r="C7" s="29">
        <f aca="true" t="shared" si="0" ref="C7:H7">SUM(C4:C6)</f>
        <v>90</v>
      </c>
      <c r="D7" s="1">
        <f t="shared" si="0"/>
        <v>90</v>
      </c>
      <c r="E7" s="2">
        <f t="shared" si="0"/>
        <v>91</v>
      </c>
      <c r="F7" s="2">
        <f t="shared" si="0"/>
        <v>91</v>
      </c>
      <c r="G7" s="2">
        <f t="shared" si="0"/>
        <v>91</v>
      </c>
      <c r="H7" s="2">
        <f t="shared" si="0"/>
        <v>91</v>
      </c>
      <c r="I7" s="2">
        <f aca="true" t="shared" si="1" ref="I7:N7">SUM(I4:I6)</f>
        <v>91</v>
      </c>
      <c r="J7" s="2">
        <f t="shared" si="1"/>
        <v>91</v>
      </c>
      <c r="K7" s="2">
        <f t="shared" si="1"/>
        <v>91</v>
      </c>
      <c r="L7" s="2">
        <f t="shared" si="1"/>
        <v>91</v>
      </c>
      <c r="M7" s="2">
        <f t="shared" si="1"/>
        <v>91</v>
      </c>
      <c r="N7" s="2">
        <f t="shared" si="1"/>
        <v>91</v>
      </c>
    </row>
    <row r="8" spans="2:14" ht="38.25" thickBot="1">
      <c r="B8" s="33" t="s">
        <v>94</v>
      </c>
      <c r="C8" s="31">
        <f aca="true" t="shared" si="2" ref="C8:N8">C4/C7</f>
        <v>0.8</v>
      </c>
      <c r="D8" s="3">
        <f t="shared" si="2"/>
        <v>0.8222222222222222</v>
      </c>
      <c r="E8" s="3">
        <f t="shared" si="2"/>
        <v>0.8241758241758241</v>
      </c>
      <c r="F8" s="3">
        <f t="shared" si="2"/>
        <v>0.8461538461538461</v>
      </c>
      <c r="G8" s="3">
        <f t="shared" si="2"/>
        <v>0.8791208791208791</v>
      </c>
      <c r="H8" s="3">
        <f t="shared" si="2"/>
        <v>0.8791208791208791</v>
      </c>
      <c r="I8" s="3">
        <f t="shared" si="2"/>
        <v>0.9010989010989011</v>
      </c>
      <c r="J8" s="3">
        <f t="shared" si="2"/>
        <v>0.9120879120879121</v>
      </c>
      <c r="K8" s="3">
        <f t="shared" si="2"/>
        <v>0.9010989010989011</v>
      </c>
      <c r="L8" s="3">
        <f t="shared" si="2"/>
        <v>0.945054945054945</v>
      </c>
      <c r="M8" s="3">
        <f t="shared" si="2"/>
        <v>0.9340659340659341</v>
      </c>
      <c r="N8" s="3">
        <f t="shared" si="2"/>
        <v>0.9340659340659341</v>
      </c>
    </row>
    <row r="9" ht="15.75" thickBot="1"/>
    <row r="10" spans="3:14" ht="15">
      <c r="C10" s="23">
        <v>-0.027</v>
      </c>
      <c r="D10" s="24">
        <f aca="true" t="shared" si="3" ref="D10:J10">(D8-C8)/C8</f>
        <v>0.02777777777777768</v>
      </c>
      <c r="E10" s="24">
        <f t="shared" si="3"/>
        <v>0.0023760023760023676</v>
      </c>
      <c r="F10" s="24">
        <f t="shared" si="3"/>
        <v>0.026666666666666707</v>
      </c>
      <c r="G10" s="24">
        <f t="shared" si="3"/>
        <v>0.03896103896103895</v>
      </c>
      <c r="H10" s="24">
        <f t="shared" si="3"/>
        <v>0</v>
      </c>
      <c r="I10" s="24">
        <f t="shared" si="3"/>
        <v>0.02500000000000004</v>
      </c>
      <c r="J10" s="24">
        <f t="shared" si="3"/>
        <v>0.01219512195121947</v>
      </c>
      <c r="K10" s="24">
        <f>(K8-J8)/J8</f>
        <v>-0.012048192771084295</v>
      </c>
      <c r="L10" s="24">
        <f>(L8-K8)/K8</f>
        <v>0.048780487804877995</v>
      </c>
      <c r="M10" s="24">
        <f>(M8-L8)/L8</f>
        <v>-0.011627906976744144</v>
      </c>
      <c r="N10" s="24">
        <f>(N8-M8)/M8</f>
        <v>0</v>
      </c>
    </row>
    <row r="11" spans="2:14" ht="15.75" thickBot="1">
      <c r="B11" s="475" t="s">
        <v>95</v>
      </c>
      <c r="C11" s="25">
        <v>0.8</v>
      </c>
      <c r="D11" s="26">
        <f aca="true" t="shared" si="4" ref="D11:K11">(C8*D10)+C8</f>
        <v>0.8222222222222222</v>
      </c>
      <c r="E11" s="26">
        <f t="shared" si="4"/>
        <v>0.8241758241758241</v>
      </c>
      <c r="F11" s="26">
        <f t="shared" si="4"/>
        <v>0.8461538461538461</v>
      </c>
      <c r="G11" s="26">
        <f t="shared" si="4"/>
        <v>0.8791208791208791</v>
      </c>
      <c r="H11" s="26">
        <f t="shared" si="4"/>
        <v>0.8791208791208791</v>
      </c>
      <c r="I11" s="26">
        <f t="shared" si="4"/>
        <v>0.9010989010989011</v>
      </c>
      <c r="J11" s="26">
        <f t="shared" si="4"/>
        <v>0.9120879120879121</v>
      </c>
      <c r="K11" s="26">
        <f t="shared" si="4"/>
        <v>0.9010989010989011</v>
      </c>
      <c r="L11" s="26">
        <f>(K8*L10)+K8</f>
        <v>0.945054945054945</v>
      </c>
      <c r="M11" s="26">
        <f>(L8*M10)+L8</f>
        <v>0.9340659340659341</v>
      </c>
      <c r="N11" s="26">
        <f>(M8*N10)+M8</f>
        <v>0.9340659340659341</v>
      </c>
    </row>
    <row r="12" spans="2:14" ht="15.75" thickBot="1">
      <c r="B12" s="475"/>
      <c r="C12" s="27">
        <v>1.3333</v>
      </c>
      <c r="D12" s="28">
        <f aca="true" t="shared" si="5" ref="D12:I12">D8/60%</f>
        <v>1.3703703703703705</v>
      </c>
      <c r="E12" s="28">
        <f t="shared" si="5"/>
        <v>1.3736263736263736</v>
      </c>
      <c r="F12" s="28">
        <f t="shared" si="5"/>
        <v>1.4102564102564104</v>
      </c>
      <c r="G12" s="28">
        <f t="shared" si="5"/>
        <v>1.4652014652014653</v>
      </c>
      <c r="H12" s="28">
        <f t="shared" si="5"/>
        <v>1.4652014652014653</v>
      </c>
      <c r="I12" s="28">
        <f t="shared" si="5"/>
        <v>1.5018315018315018</v>
      </c>
      <c r="J12" s="28">
        <f>J8/60%</f>
        <v>1.52014652014652</v>
      </c>
      <c r="K12" s="28">
        <f>K8/60%</f>
        <v>1.5018315018315018</v>
      </c>
      <c r="L12" s="28">
        <f>L8/60%</f>
        <v>1.575091575091575</v>
      </c>
      <c r="M12" s="28">
        <f>M8/60%</f>
        <v>1.5567765567765568</v>
      </c>
      <c r="N12" s="28">
        <f>N8/60%</f>
        <v>1.5567765567765568</v>
      </c>
    </row>
    <row r="15" spans="7:18" ht="15.75" customHeight="1" thickBot="1">
      <c r="G15" t="s">
        <v>87</v>
      </c>
      <c r="P15" s="30"/>
      <c r="Q15" s="30"/>
      <c r="R15" s="30"/>
    </row>
    <row r="16" spans="2:18" ht="30.75" thickBot="1">
      <c r="B16" s="46" t="s">
        <v>60</v>
      </c>
      <c r="C16" s="47" t="s">
        <v>61</v>
      </c>
      <c r="D16" s="47" t="s">
        <v>62</v>
      </c>
      <c r="P16" s="30"/>
      <c r="Q16" s="30"/>
      <c r="R16" s="30"/>
    </row>
    <row r="17" spans="2:18" ht="15" customHeight="1">
      <c r="B17" s="501">
        <v>2013</v>
      </c>
      <c r="C17" s="37" t="s">
        <v>69</v>
      </c>
      <c r="D17" s="42">
        <v>0.8</v>
      </c>
      <c r="P17" s="30"/>
      <c r="Q17" s="30"/>
      <c r="R17" s="30"/>
    </row>
    <row r="18" spans="2:18" ht="15" customHeight="1">
      <c r="B18" s="476"/>
      <c r="C18" s="38" t="s">
        <v>70</v>
      </c>
      <c r="D18" s="43">
        <v>0.8222</v>
      </c>
      <c r="P18" s="30"/>
      <c r="Q18" s="30"/>
      <c r="R18" s="30"/>
    </row>
    <row r="19" spans="2:18" ht="15" customHeight="1">
      <c r="B19" s="476"/>
      <c r="C19" s="38" t="s">
        <v>71</v>
      </c>
      <c r="D19" s="43">
        <f>+'Consolidado Estadisticas'!D48</f>
        <v>0.8241758241758241</v>
      </c>
      <c r="P19" s="30"/>
      <c r="Q19" s="30"/>
      <c r="R19" s="30"/>
    </row>
    <row r="20" spans="2:18" ht="15" customHeight="1">
      <c r="B20" s="476"/>
      <c r="C20" s="38" t="s">
        <v>72</v>
      </c>
      <c r="D20" s="43">
        <v>0.8462</v>
      </c>
      <c r="P20" s="30"/>
      <c r="Q20" s="30"/>
      <c r="R20" s="30"/>
    </row>
    <row r="21" spans="2:18" ht="15" customHeight="1">
      <c r="B21" s="476"/>
      <c r="C21" s="38" t="s">
        <v>73</v>
      </c>
      <c r="D21" s="43">
        <f>+G8</f>
        <v>0.8791208791208791</v>
      </c>
      <c r="P21" s="30"/>
      <c r="Q21" s="30"/>
      <c r="R21" s="30"/>
    </row>
    <row r="22" spans="2:18" ht="15" customHeight="1">
      <c r="B22" s="476"/>
      <c r="C22" s="38" t="s">
        <v>74</v>
      </c>
      <c r="D22" s="43">
        <f>+H8</f>
        <v>0.8791208791208791</v>
      </c>
      <c r="P22" s="30"/>
      <c r="Q22" s="30"/>
      <c r="R22" s="30"/>
    </row>
    <row r="23" spans="2:18" ht="15" customHeight="1">
      <c r="B23" s="476"/>
      <c r="C23" s="38" t="s">
        <v>63</v>
      </c>
      <c r="D23" s="43">
        <v>0.9011</v>
      </c>
      <c r="P23" s="30"/>
      <c r="Q23" s="30"/>
      <c r="R23" s="30"/>
    </row>
    <row r="24" spans="2:18" ht="15" customHeight="1">
      <c r="B24" s="476"/>
      <c r="C24" s="38" t="s">
        <v>64</v>
      </c>
      <c r="D24" s="43">
        <v>0.9121</v>
      </c>
      <c r="P24" s="30"/>
      <c r="Q24" s="30"/>
      <c r="R24" s="30"/>
    </row>
    <row r="25" spans="2:18" ht="15" customHeight="1">
      <c r="B25" s="476"/>
      <c r="C25" s="38" t="s">
        <v>65</v>
      </c>
      <c r="D25" s="43">
        <v>0.9011</v>
      </c>
      <c r="P25" s="30"/>
      <c r="Q25" s="30"/>
      <c r="R25" s="30"/>
    </row>
    <row r="26" spans="2:18" ht="15" customHeight="1">
      <c r="B26" s="476"/>
      <c r="C26" s="38" t="s">
        <v>66</v>
      </c>
      <c r="D26" s="43">
        <v>0.9451</v>
      </c>
      <c r="P26" s="30"/>
      <c r="Q26" s="30"/>
      <c r="R26" s="30"/>
    </row>
    <row r="27" spans="2:18" ht="15" customHeight="1">
      <c r="B27" s="476"/>
      <c r="C27" s="38" t="s">
        <v>67</v>
      </c>
      <c r="D27" s="43">
        <v>0.9341</v>
      </c>
      <c r="P27" s="30"/>
      <c r="Q27" s="30"/>
      <c r="R27" s="30"/>
    </row>
    <row r="28" spans="2:18" ht="15.75" customHeight="1" thickBot="1">
      <c r="B28" s="477"/>
      <c r="C28" s="44" t="s">
        <v>68</v>
      </c>
      <c r="D28" s="45">
        <v>0.9341</v>
      </c>
      <c r="P28" s="30"/>
      <c r="Q28" s="30"/>
      <c r="R28" s="30"/>
    </row>
    <row r="29" spans="16:18" ht="15" customHeight="1">
      <c r="P29" s="30"/>
      <c r="Q29" s="30"/>
      <c r="R29" s="30"/>
    </row>
    <row r="30" spans="16:18" ht="15" customHeight="1">
      <c r="P30" s="30"/>
      <c r="Q30" s="30"/>
      <c r="R30" s="30"/>
    </row>
    <row r="32" ht="15.75" thickBot="1"/>
    <row r="33" spans="2:4" ht="30.75" thickBot="1">
      <c r="B33" s="48" t="s">
        <v>60</v>
      </c>
      <c r="C33" s="49" t="s">
        <v>61</v>
      </c>
      <c r="D33" s="49" t="s">
        <v>75</v>
      </c>
    </row>
    <row r="34" spans="2:4" ht="15">
      <c r="B34" s="502">
        <v>2013</v>
      </c>
      <c r="C34" s="34" t="s">
        <v>69</v>
      </c>
      <c r="D34" s="39">
        <v>103620</v>
      </c>
    </row>
    <row r="35" spans="2:4" ht="15">
      <c r="B35" s="478"/>
      <c r="C35" s="35" t="s">
        <v>70</v>
      </c>
      <c r="D35" s="40">
        <v>134478</v>
      </c>
    </row>
    <row r="36" spans="2:4" ht="15">
      <c r="B36" s="478"/>
      <c r="C36" s="35" t="s">
        <v>71</v>
      </c>
      <c r="D36" s="40">
        <v>109267</v>
      </c>
    </row>
    <row r="37" spans="2:4" ht="15">
      <c r="B37" s="478"/>
      <c r="C37" s="35" t="s">
        <v>72</v>
      </c>
      <c r="D37" s="40">
        <v>132651</v>
      </c>
    </row>
    <row r="38" spans="2:4" ht="15">
      <c r="B38" s="478"/>
      <c r="C38" s="35" t="s">
        <v>73</v>
      </c>
      <c r="D38" s="40">
        <v>123290</v>
      </c>
    </row>
    <row r="39" spans="2:4" ht="15">
      <c r="B39" s="478"/>
      <c r="C39" s="35" t="s">
        <v>74</v>
      </c>
      <c r="D39" s="40">
        <v>122008</v>
      </c>
    </row>
    <row r="40" spans="2:4" ht="15">
      <c r="B40" s="478"/>
      <c r="C40" s="35" t="s">
        <v>63</v>
      </c>
      <c r="D40" s="40">
        <v>131857</v>
      </c>
    </row>
    <row r="41" spans="2:4" ht="15">
      <c r="B41" s="478"/>
      <c r="C41" s="35" t="s">
        <v>64</v>
      </c>
      <c r="D41" s="40">
        <v>112866</v>
      </c>
    </row>
    <row r="42" spans="2:4" ht="15">
      <c r="B42" s="478"/>
      <c r="C42" s="35" t="s">
        <v>65</v>
      </c>
      <c r="D42" s="40">
        <v>112904</v>
      </c>
    </row>
    <row r="43" spans="2:4" ht="15">
      <c r="B43" s="478"/>
      <c r="C43" s="35" t="s">
        <v>66</v>
      </c>
      <c r="D43" s="40">
        <v>124815</v>
      </c>
    </row>
    <row r="44" spans="2:4" ht="15">
      <c r="B44" s="478"/>
      <c r="C44" s="35" t="s">
        <v>67</v>
      </c>
      <c r="D44" s="40">
        <v>110208</v>
      </c>
    </row>
    <row r="45" spans="2:4" ht="15.75" thickBot="1">
      <c r="B45" s="479"/>
      <c r="C45" s="36" t="s">
        <v>68</v>
      </c>
      <c r="D45" s="41">
        <v>95319</v>
      </c>
    </row>
    <row r="47" spans="3:4" ht="15">
      <c r="C47" s="177"/>
      <c r="D47" s="177"/>
    </row>
    <row r="49" ht="15.75" thickBot="1"/>
    <row r="50" spans="2:4" ht="33.75" customHeight="1" thickBot="1">
      <c r="B50" s="53" t="s">
        <v>60</v>
      </c>
      <c r="C50" s="54" t="s">
        <v>61</v>
      </c>
      <c r="D50" s="54" t="s">
        <v>142</v>
      </c>
    </row>
    <row r="51" spans="2:4" ht="15">
      <c r="B51" s="498">
        <v>2013</v>
      </c>
      <c r="C51" s="34" t="s">
        <v>69</v>
      </c>
      <c r="D51" s="50">
        <v>0.8112</v>
      </c>
    </row>
    <row r="52" spans="2:4" ht="15">
      <c r="B52" s="480"/>
      <c r="C52" s="35" t="s">
        <v>70</v>
      </c>
      <c r="D52" s="51">
        <v>0.8189</v>
      </c>
    </row>
    <row r="53" spans="2:4" ht="15">
      <c r="B53" s="480"/>
      <c r="C53" s="35" t="s">
        <v>71</v>
      </c>
      <c r="D53" s="51">
        <v>0.8403</v>
      </c>
    </row>
    <row r="54" spans="2:4" ht="15">
      <c r="B54" s="480"/>
      <c r="C54" s="35" t="s">
        <v>72</v>
      </c>
      <c r="D54" s="51">
        <v>0.8529</v>
      </c>
    </row>
    <row r="55" spans="2:4" ht="15">
      <c r="B55" s="480"/>
      <c r="C55" s="35" t="s">
        <v>73</v>
      </c>
      <c r="D55" s="51">
        <v>0.8727</v>
      </c>
    </row>
    <row r="56" spans="2:4" ht="15">
      <c r="B56" s="480"/>
      <c r="C56" s="35" t="s">
        <v>74</v>
      </c>
      <c r="D56" s="51">
        <v>0.871</v>
      </c>
    </row>
    <row r="57" spans="2:4" ht="15">
      <c r="B57" s="480"/>
      <c r="C57" s="35" t="s">
        <v>63</v>
      </c>
      <c r="D57" s="51">
        <v>0.8898</v>
      </c>
    </row>
    <row r="58" spans="2:4" ht="15">
      <c r="B58" s="480"/>
      <c r="C58" s="35" t="s">
        <v>64</v>
      </c>
      <c r="D58" s="51">
        <v>0.9008</v>
      </c>
    </row>
    <row r="59" spans="2:4" ht="15">
      <c r="B59" s="480"/>
      <c r="C59" s="35" t="s">
        <v>65</v>
      </c>
      <c r="D59" s="51">
        <v>0.8993</v>
      </c>
    </row>
    <row r="60" spans="2:4" ht="15">
      <c r="B60" s="480"/>
      <c r="C60" s="35" t="s">
        <v>66</v>
      </c>
      <c r="D60" s="51">
        <v>0.907</v>
      </c>
    </row>
    <row r="61" spans="2:4" ht="15">
      <c r="B61" s="480"/>
      <c r="C61" s="35" t="s">
        <v>67</v>
      </c>
      <c r="D61" s="51">
        <v>0.9078</v>
      </c>
    </row>
    <row r="62" spans="2:4" ht="15.75" thickBot="1">
      <c r="B62" s="481"/>
      <c r="C62" s="36" t="s">
        <v>68</v>
      </c>
      <c r="D62" s="52">
        <v>0.9037</v>
      </c>
    </row>
  </sheetData>
  <sheetProtection/>
  <mergeCells count="5">
    <mergeCell ref="C2:N2"/>
    <mergeCell ref="B11:B12"/>
    <mergeCell ref="B17:B28"/>
    <mergeCell ref="B34:B45"/>
    <mergeCell ref="B51:B62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yvaldeblanquez</dc:creator>
  <cp:keywords/>
  <dc:description/>
  <cp:lastModifiedBy>SOPORTE</cp:lastModifiedBy>
  <cp:lastPrinted>2013-05-01T10:24:18Z</cp:lastPrinted>
  <dcterms:created xsi:type="dcterms:W3CDTF">2010-07-05T19:54:17Z</dcterms:created>
  <dcterms:modified xsi:type="dcterms:W3CDTF">2014-06-03T21:58:49Z</dcterms:modified>
  <cp:category/>
  <cp:version/>
  <cp:contentType/>
  <cp:contentStatus/>
</cp:coreProperties>
</file>