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760" windowHeight="4350" tabRatio="874" activeTab="0"/>
  </bookViews>
  <sheets>
    <sheet name="General" sheetId="1" r:id="rId1"/>
    <sheet name="Ranking  últimos 3 meses" sheetId="2" r:id="rId2"/>
    <sheet name="Ranking consolidado 2014" sheetId="3" r:id="rId3"/>
    <sheet name="Estadídticas por tipología" sheetId="4" r:id="rId4"/>
    <sheet name="Estadisticas avance 2014" sheetId="5" r:id="rId5"/>
    <sheet name="Estadisticas por nivel de uso" sheetId="6" r:id="rId6"/>
    <sheet name="PQR Vencidos_nivel_nacional" sheetId="7" r:id="rId7"/>
    <sheet name="PQR _Web_nivel_nacional " sheetId="8" r:id="rId8"/>
    <sheet name="Estadisticas avance 2013" sheetId="9" r:id="rId9"/>
    <sheet name="Consolidado Estadisticas" sheetId="10" r:id="rId10"/>
    <sheet name="Hoja1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yvaldeblanquez</author>
    <author>JaimePinilla</author>
    <author>SOPORTE</author>
  </authors>
  <commentList>
    <comment ref="E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F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G7" authorId="0">
      <text>
        <r>
          <rPr>
            <b/>
            <sz val="9"/>
            <rFont val="Tahoma"/>
            <family val="2"/>
          </rPr>
          <t>La Secretaría de educación de Yopal inició con la implementación del SAC desde el 1 de diciembre de 2011</t>
        </r>
      </text>
    </comment>
    <comment ref="H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I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K7" authorId="0">
      <text>
        <r>
          <rPr>
            <b/>
            <sz val="9"/>
            <rFont val="Tahoma"/>
            <family val="2"/>
          </rPr>
          <t xml:space="preserve">Inició con uso del SAC Soledad
</t>
        </r>
      </text>
    </comment>
    <comment ref="M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Cundinamarca
</t>
        </r>
      </text>
    </comment>
    <comment ref="N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Amazonas
</t>
        </r>
      </text>
    </comment>
    <comment ref="V7" authorId="2">
      <text>
        <r>
          <rPr>
            <b/>
            <sz val="9"/>
            <rFont val="Tahoma"/>
            <family val="2"/>
          </rPr>
          <t xml:space="preserve">
Inició con el uso del SAC: Malambo</t>
        </r>
      </text>
    </comment>
    <comment ref="P7" authorId="2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inicia el uso de SAC la SE de Risaralda</t>
        </r>
      </text>
    </comment>
    <comment ref="AG7" authorId="2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5.xml><?xml version="1.0" encoding="utf-8"?>
<comments xmlns="http://schemas.openxmlformats.org/spreadsheetml/2006/main">
  <authors>
    <author>SOPORTE</author>
  </authors>
  <commentList>
    <comment ref="E7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6.xml><?xml version="1.0" encoding="utf-8"?>
<comments xmlns="http://schemas.openxmlformats.org/spreadsheetml/2006/main">
  <authors>
    <author>SOPORTE</author>
  </authors>
  <commentList>
    <comment ref="G8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  <comment ref="CG9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9.xml><?xml version="1.0" encoding="utf-8"?>
<comments xmlns="http://schemas.openxmlformats.org/spreadsheetml/2006/main">
  <authors>
    <author>SOPORTE</author>
  </authors>
  <commentList>
    <comment ref="E7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sharedStrings.xml><?xml version="1.0" encoding="utf-8"?>
<sst xmlns="http://schemas.openxmlformats.org/spreadsheetml/2006/main" count="1712" uniqueCount="215">
  <si>
    <t>Cesar</t>
  </si>
  <si>
    <t>Maicao</t>
  </si>
  <si>
    <t>Bucaramanga</t>
  </si>
  <si>
    <t>Sogamoso</t>
  </si>
  <si>
    <t>Bello</t>
  </si>
  <si>
    <t>Oportunidad en la respuesta</t>
  </si>
  <si>
    <t>Putumayo</t>
  </si>
  <si>
    <t>Cartago</t>
  </si>
  <si>
    <t>Villavicencio</t>
  </si>
  <si>
    <t>Soacha</t>
  </si>
  <si>
    <t>Florencia</t>
  </si>
  <si>
    <t>Barranquilla</t>
  </si>
  <si>
    <t>Armenia</t>
  </si>
  <si>
    <t>Valledupar</t>
  </si>
  <si>
    <t>Caldas</t>
  </si>
  <si>
    <t>Norte de Santander</t>
  </si>
  <si>
    <t>Envigado</t>
  </si>
  <si>
    <t>Vichada</t>
  </si>
  <si>
    <t>Sincelejo</t>
  </si>
  <si>
    <t>Magdalena</t>
  </si>
  <si>
    <t>Cali</t>
  </si>
  <si>
    <t>Puntaje</t>
  </si>
  <si>
    <t>Lorica</t>
  </si>
  <si>
    <t>Casanare</t>
  </si>
  <si>
    <t>Tunja</t>
  </si>
  <si>
    <t>Antioquia</t>
  </si>
  <si>
    <t>Manizales</t>
  </si>
  <si>
    <t>Dosquebradas</t>
  </si>
  <si>
    <t>Floridablanca</t>
  </si>
  <si>
    <t>Pereira</t>
  </si>
  <si>
    <t>Tolima</t>
  </si>
  <si>
    <t>Cauca</t>
  </si>
  <si>
    <t>Bolivar</t>
  </si>
  <si>
    <t>Duitama</t>
  </si>
  <si>
    <t>Huila</t>
  </si>
  <si>
    <t>Cartagena</t>
  </si>
  <si>
    <t>Tumaco</t>
  </si>
  <si>
    <t>Riohacha</t>
  </si>
  <si>
    <t>Buenaventura</t>
  </si>
  <si>
    <t>Meta</t>
  </si>
  <si>
    <t>Neiva</t>
  </si>
  <si>
    <t>Sucre</t>
  </si>
  <si>
    <t>Girardot</t>
  </si>
  <si>
    <t>Pasto</t>
  </si>
  <si>
    <t>Barrancabermeja</t>
  </si>
  <si>
    <t>Guaviare</t>
  </si>
  <si>
    <t>Arauca</t>
  </si>
  <si>
    <t>Apartado</t>
  </si>
  <si>
    <t>Mosquera</t>
  </si>
  <si>
    <t>Rionegro</t>
  </si>
  <si>
    <t>Ipiales</t>
  </si>
  <si>
    <t>Pitalito</t>
  </si>
  <si>
    <t>Turbo</t>
  </si>
  <si>
    <t>Guajira</t>
  </si>
  <si>
    <t>Piedecuesta</t>
  </si>
  <si>
    <t>No. Req Esperados</t>
  </si>
  <si>
    <t>Santa Marta</t>
  </si>
  <si>
    <t>ALTO</t>
  </si>
  <si>
    <t>MEDIO</t>
  </si>
  <si>
    <t>BAJO</t>
  </si>
  <si>
    <t>AÑO</t>
  </si>
  <si>
    <t>MES</t>
  </si>
  <si>
    <t>% SE en nivel Alto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</si>
  <si>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</si>
  <si>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</si>
  <si>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</si>
  <si>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</si>
  <si>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</si>
  <si>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</si>
  <si>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</si>
  <si>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</si>
  <si>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</si>
  <si>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</si>
  <si>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</si>
  <si>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</si>
  <si>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No. Req Radicados</t>
  </si>
  <si>
    <t>Sabaneta</t>
  </si>
  <si>
    <t>Chocó</t>
  </si>
  <si>
    <t>Quindío</t>
  </si>
  <si>
    <t>Popayán</t>
  </si>
  <si>
    <t>Ibagué</t>
  </si>
  <si>
    <t>Yopal</t>
  </si>
  <si>
    <t>Palmira</t>
  </si>
  <si>
    <t>Soledad</t>
  </si>
  <si>
    <t>Buga</t>
  </si>
  <si>
    <t>Boyacá</t>
  </si>
  <si>
    <t>Cundinamarca</t>
  </si>
  <si>
    <t xml:space="preserve"> </t>
  </si>
  <si>
    <t>ULTIMO TRIMESTRE 2011</t>
  </si>
  <si>
    <t>AÑO 2012</t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</si>
  <si>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alto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</si>
  <si>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medio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</si>
  <si>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bajo de uso </t>
    </r>
  </si>
  <si>
    <t>Total Secretarías de Educación implementando SAC</t>
  </si>
  <si>
    <t>% de Secretarías en nivel alto</t>
  </si>
  <si>
    <t>Porcentaje de cumplimiento de la  meta</t>
  </si>
  <si>
    <t xml:space="preserve">
</t>
  </si>
  <si>
    <t>Itagüí</t>
  </si>
  <si>
    <t>Magangué</t>
  </si>
  <si>
    <t>Vaupés</t>
  </si>
  <si>
    <t>Quibdó</t>
  </si>
  <si>
    <t>Girón</t>
  </si>
  <si>
    <t>Chía</t>
  </si>
  <si>
    <t>Tuluá</t>
  </si>
  <si>
    <t>Jamundí</t>
  </si>
  <si>
    <t>Sahagún</t>
  </si>
  <si>
    <t>Fusagasugá</t>
  </si>
  <si>
    <t>Ciénaga</t>
  </si>
  <si>
    <t>Guainía</t>
  </si>
  <si>
    <t>San Andrés</t>
  </si>
  <si>
    <t>Zipaquirá</t>
  </si>
  <si>
    <t>Amazonas</t>
  </si>
  <si>
    <t>Risaralda</t>
  </si>
  <si>
    <t>Cúcuta</t>
  </si>
  <si>
    <t>Valle del Cauca</t>
  </si>
  <si>
    <t>RANKING NACIONAL</t>
  </si>
  <si>
    <t>Secretaría</t>
  </si>
  <si>
    <t>Puesto</t>
  </si>
  <si>
    <t>Nivel</t>
  </si>
  <si>
    <t>Secretarías Tipología 1</t>
  </si>
  <si>
    <t>400 Requerimientos Mínimos</t>
  </si>
  <si>
    <t>Secretarías Tipología 2</t>
  </si>
  <si>
    <t>700 Requerimientos Mínimos</t>
  </si>
  <si>
    <t>1500 Requerimientos Mínimos</t>
  </si>
  <si>
    <t>Secretarías Tipología 3</t>
  </si>
  <si>
    <t>Secretarías Tipología 4</t>
  </si>
  <si>
    <t>1800 Requerimientos Mínimos</t>
  </si>
  <si>
    <t>AÑO 2013</t>
  </si>
  <si>
    <t>Diciembre 2013</t>
  </si>
  <si>
    <t>Noviembre 2013</t>
  </si>
  <si>
    <t>Octubre 2013</t>
  </si>
  <si>
    <t>Septiembre 2013</t>
  </si>
  <si>
    <t xml:space="preserve">Agosto 2013 </t>
  </si>
  <si>
    <t>Julio 2013</t>
  </si>
  <si>
    <t>Junio 2013</t>
  </si>
  <si>
    <t>Mayo 2013</t>
  </si>
  <si>
    <t>Nariño</t>
  </si>
  <si>
    <t>Nivel Alto</t>
  </si>
  <si>
    <t>Nivel Medio</t>
  </si>
  <si>
    <t>Nivel Bajo</t>
  </si>
  <si>
    <t>Total Nivel Alto</t>
  </si>
  <si>
    <t>TOTAL SECRETARIAS</t>
  </si>
  <si>
    <t>% Oportunidad de Respuesta</t>
  </si>
  <si>
    <t>Marzo</t>
  </si>
  <si>
    <t>Malambo</t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</si>
  <si>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alto de uso </t>
    </r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</si>
  <si>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medio de uso </t>
    </r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</si>
  <si>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bajo de uso </t>
    </r>
  </si>
  <si>
    <t xml:space="preserve">Total </t>
  </si>
  <si>
    <t>No. Secretarías</t>
  </si>
  <si>
    <t>Porcentaje</t>
  </si>
  <si>
    <t xml:space="preserve">Enero </t>
  </si>
  <si>
    <t xml:space="preserve">Febrero </t>
  </si>
  <si>
    <t xml:space="preserve">Abril </t>
  </si>
  <si>
    <t>Mayo</t>
  </si>
  <si>
    <t>Alto</t>
  </si>
  <si>
    <t>Medio</t>
  </si>
  <si>
    <t>Bajo</t>
  </si>
  <si>
    <t>Nivel de uso</t>
  </si>
  <si>
    <r>
      <t xml:space="preserve"> </t>
    </r>
    <r>
      <rPr>
        <b/>
        <sz val="14"/>
        <color indexed="8"/>
        <rFont val="Calibri"/>
        <family val="2"/>
      </rPr>
      <t xml:space="preserve">Alto </t>
    </r>
  </si>
  <si>
    <r>
      <t>M</t>
    </r>
    <r>
      <rPr>
        <b/>
        <sz val="14"/>
        <color indexed="8"/>
        <rFont val="Calibri"/>
        <family val="2"/>
      </rPr>
      <t>edio</t>
    </r>
  </si>
  <si>
    <r>
      <t>B</t>
    </r>
    <r>
      <rPr>
        <b/>
        <sz val="14"/>
        <color indexed="8"/>
        <rFont val="Calibri"/>
        <family val="2"/>
      </rPr>
      <t xml:space="preserve">ajo </t>
    </r>
  </si>
  <si>
    <t>Facatativá</t>
  </si>
  <si>
    <t>Montería</t>
  </si>
  <si>
    <t>Caquetá</t>
  </si>
  <si>
    <t>Uribía</t>
  </si>
  <si>
    <t>Bolívar</t>
  </si>
  <si>
    <t>Atlántico</t>
  </si>
  <si>
    <t>Córdoba</t>
  </si>
  <si>
    <t>Junio</t>
  </si>
  <si>
    <t>Julio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</si>
  <si>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</si>
  <si>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</si>
  <si>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</si>
  <si>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</si>
  <si>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</si>
  <si>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</si>
  <si>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Agosto</t>
  </si>
  <si>
    <t xml:space="preserve">ESTADISTICAS USO  Y APROPIACIÓN DE SAC EN LAS SECRETARIAS DE EDUCACION - COMPARATIVO ÚLTIMOS 3 MESES </t>
  </si>
  <si>
    <t>Sistema de Atención al Ciudadano - SAC</t>
  </si>
  <si>
    <t>Septiembre</t>
  </si>
  <si>
    <t>Octubre</t>
  </si>
  <si>
    <t xml:space="preserve"> ESTADISTICAS USO  Y APROPIACIÓN DE SAC EN LAS SECRETARIAS DE EDUCACION - RANKING MESES ANTERIORES</t>
  </si>
  <si>
    <t>Diciembre</t>
  </si>
  <si>
    <t>Enero</t>
  </si>
  <si>
    <t xml:space="preserve">Marzo </t>
  </si>
  <si>
    <t xml:space="preserve">Mayo </t>
  </si>
  <si>
    <t xml:space="preserve">Junio </t>
  </si>
  <si>
    <t>Noviembre</t>
  </si>
  <si>
    <t>AÑO 2014</t>
  </si>
  <si>
    <t>Abril</t>
  </si>
  <si>
    <t>Febrero</t>
  </si>
  <si>
    <t>Cordoba</t>
  </si>
  <si>
    <t>Enero de 2014</t>
  </si>
  <si>
    <t xml:space="preserve"> Diciembre 2013</t>
  </si>
  <si>
    <t xml:space="preserve"> DICIEMBRE 2013</t>
  </si>
  <si>
    <t>Requerimientos vencidos a nivel nacional 2014 por mes</t>
  </si>
  <si>
    <t>Requerimientos radicados vía web a nivel nacional 2014 por mes</t>
  </si>
  <si>
    <t>Facatativa</t>
  </si>
  <si>
    <t>Monteria</t>
  </si>
  <si>
    <t>Narino</t>
  </si>
  <si>
    <t>Uribia</t>
  </si>
  <si>
    <t>Atlantico</t>
  </si>
  <si>
    <t>Caqueta</t>
  </si>
  <si>
    <t>Febrero de 2014</t>
  </si>
  <si>
    <t>Marzo de 2014</t>
  </si>
  <si>
    <t>Abril de 2014</t>
  </si>
  <si>
    <t>x</t>
  </si>
  <si>
    <t>Mayo de 2014</t>
  </si>
  <si>
    <t>Junio de 2014</t>
  </si>
  <si>
    <t>Julio de 2014</t>
  </si>
  <si>
    <t>JULIO DE 2014</t>
  </si>
  <si>
    <t>NIVEL</t>
  </si>
  <si>
    <t>Agosto de 2014</t>
  </si>
  <si>
    <t>Agosto 2014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</si>
</sst>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#,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_);_(* \(#,##0.0\);_(* &quot;-&quot;??_);_(@_)"/>
    <numFmt numFmtId="188" formatCode="_(* #,##0_);_(* \(#,##0\);_(* &quot;-&quot;??_);_(@_)"/>
    <numFmt numFmtId="189" formatCode="[$-240A]dddd\,\ dd&quot; de &quot;mmmm&quot; de &quot;yyyy"/>
    <numFmt numFmtId="190" formatCode="[$-240A]hh:mm:ss\ AM/PM"/>
    <numFmt numFmtId="191" formatCode="0.000%"/>
    <numFmt numFmtId="192" formatCode="_-* #,##0.00\ _P_t_a_-;\-* #,##0.00\ _P_t_a_-;_-* &quot;-&quot;??\ _P_t_a_-;_-@_-"/>
    <numFmt numFmtId="193" formatCode="0.000000000"/>
    <numFmt numFmtId="194" formatCode="0.00000000"/>
    <numFmt numFmtId="195" formatCode="0.000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0"/>
      <color indexed="8"/>
      <name val="Calibri"/>
      <family val="2"/>
    </font>
    <font>
      <b/>
      <sz val="16"/>
      <color indexed="9"/>
      <name val="Calibri"/>
      <family val="2"/>
    </font>
    <font>
      <sz val="20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6"/>
      <color indexed="8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20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9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sz val="12"/>
      <color indexed="9"/>
      <name val="Arial"/>
      <family val="2"/>
    </font>
    <font>
      <b/>
      <sz val="36"/>
      <color indexed="9"/>
      <name val="Arial"/>
      <family val="2"/>
    </font>
    <font>
      <b/>
      <sz val="22"/>
      <color indexed="9"/>
      <name val="Calibri"/>
      <family val="2"/>
    </font>
    <font>
      <b/>
      <sz val="16"/>
      <color indexed="8"/>
      <name val="Arial"/>
      <family val="0"/>
    </font>
    <font>
      <b/>
      <u val="single"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0"/>
      <name val="Calibri"/>
      <family val="2"/>
    </font>
    <font>
      <sz val="20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10"/>
      <color rgb="FF000000"/>
      <name val="Arial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sz val="9"/>
      <color theme="0"/>
      <name val="Arial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20"/>
      <color theme="0"/>
      <name val="Calibri"/>
      <family val="2"/>
    </font>
    <font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0"/>
      <name val="Arial"/>
      <family val="2"/>
    </font>
    <font>
      <b/>
      <sz val="36"/>
      <color theme="0"/>
      <name val="Arial"/>
      <family val="2"/>
    </font>
    <font>
      <b/>
      <sz val="22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EE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53735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thin"/>
      <right style="medium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thin"/>
    </border>
    <border>
      <left style="medium">
        <color theme="1"/>
      </left>
      <right>
        <color indexed="63"/>
      </right>
      <top style="thin"/>
      <bottom style="thin"/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theme="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/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theme="0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theme="1"/>
      </left>
      <right>
        <color indexed="63"/>
      </right>
      <top style="medium"/>
      <bottom style="medium"/>
    </border>
    <border>
      <left style="medium">
        <color theme="1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>
        <color theme="0"/>
      </left>
      <right>
        <color indexed="63"/>
      </right>
      <top style="medium"/>
      <bottom style="medium">
        <color theme="0"/>
      </bottom>
    </border>
    <border>
      <left>
        <color indexed="63"/>
      </left>
      <right style="medium">
        <color theme="0"/>
      </right>
      <top style="medium"/>
      <bottom style="medium">
        <color theme="0"/>
      </bottom>
    </border>
    <border>
      <left style="medium"/>
      <right>
        <color indexed="63"/>
      </right>
      <top style="medium"/>
      <bottom style="medium">
        <color theme="0"/>
      </bottom>
    </border>
    <border>
      <left>
        <color indexed="63"/>
      </left>
      <right style="medium"/>
      <top style="medium"/>
      <bottom style="medium">
        <color theme="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5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</cellStyleXfs>
  <cellXfs count="477">
    <xf numFmtId="0" fontId="0" fillId="0" borderId="0" xfId="0" applyFont="1" applyAlignment="1">
      <alignment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10" fontId="79" fillId="0" borderId="12" xfId="478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478" applyNumberFormat="1" applyFont="1" applyAlignment="1">
      <alignment/>
    </xf>
    <xf numFmtId="0" fontId="80" fillId="0" borderId="0" xfId="0" applyFont="1" applyFill="1" applyAlignment="1">
      <alignment/>
    </xf>
    <xf numFmtId="49" fontId="63" fillId="0" borderId="0" xfId="0" applyNumberFormat="1" applyFont="1" applyFill="1" applyAlignment="1">
      <alignment/>
    </xf>
    <xf numFmtId="10" fontId="0" fillId="0" borderId="0" xfId="478" applyNumberFormat="1" applyFont="1" applyAlignment="1">
      <alignment horizontal="center"/>
    </xf>
    <xf numFmtId="0" fontId="60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10" fontId="78" fillId="0" borderId="0" xfId="478" applyNumberFormat="1" applyFont="1" applyFill="1" applyAlignment="1">
      <alignment horizontal="center" vertical="center" wrapText="1"/>
    </xf>
    <xf numFmtId="0" fontId="8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60" fillId="33" borderId="0" xfId="0" applyFont="1" applyFill="1" applyAlignment="1">
      <alignment horizontal="center"/>
    </xf>
    <xf numFmtId="0" fontId="83" fillId="33" borderId="13" xfId="378" applyFont="1" applyFill="1" applyBorder="1" applyAlignment="1">
      <alignment horizontal="center"/>
      <protection/>
    </xf>
    <xf numFmtId="0" fontId="84" fillId="33" borderId="0" xfId="378" applyFont="1" applyFill="1" applyBorder="1" applyAlignment="1">
      <alignment horizontal="center"/>
      <protection/>
    </xf>
    <xf numFmtId="10" fontId="78" fillId="0" borderId="14" xfId="0" applyNumberFormat="1" applyFont="1" applyBorder="1" applyAlignment="1">
      <alignment horizontal="center"/>
    </xf>
    <xf numFmtId="10" fontId="78" fillId="0" borderId="15" xfId="0" applyNumberFormat="1" applyFont="1" applyBorder="1" applyAlignment="1">
      <alignment horizontal="center"/>
    </xf>
    <xf numFmtId="10" fontId="78" fillId="0" borderId="16" xfId="0" applyNumberFormat="1" applyFont="1" applyBorder="1" applyAlignment="1">
      <alignment horizontal="center"/>
    </xf>
    <xf numFmtId="10" fontId="78" fillId="0" borderId="17" xfId="0" applyNumberFormat="1" applyFont="1" applyBorder="1" applyAlignment="1">
      <alignment horizontal="center"/>
    </xf>
    <xf numFmtId="10" fontId="78" fillId="34" borderId="18" xfId="0" applyNumberFormat="1" applyFont="1" applyFill="1" applyBorder="1" applyAlignment="1">
      <alignment horizontal="center"/>
    </xf>
    <xf numFmtId="10" fontId="78" fillId="34" borderId="19" xfId="478" applyNumberFormat="1" applyFont="1" applyFill="1" applyBorder="1" applyAlignment="1">
      <alignment horizontal="center"/>
    </xf>
    <xf numFmtId="0" fontId="79" fillId="0" borderId="20" xfId="0" applyFont="1" applyBorder="1" applyAlignment="1">
      <alignment horizontal="center" vertical="center"/>
    </xf>
    <xf numFmtId="0" fontId="85" fillId="0" borderId="0" xfId="0" applyFont="1" applyAlignment="1">
      <alignment vertical="center" wrapText="1"/>
    </xf>
    <xf numFmtId="10" fontId="79" fillId="0" borderId="21" xfId="478" applyNumberFormat="1" applyFont="1" applyBorder="1" applyAlignment="1">
      <alignment horizontal="center"/>
    </xf>
    <xf numFmtId="0" fontId="86" fillId="0" borderId="22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top" wrapText="1"/>
    </xf>
    <xf numFmtId="0" fontId="83" fillId="0" borderId="25" xfId="0" applyFont="1" applyBorder="1" applyAlignment="1">
      <alignment horizontal="center" vertical="top" wrapText="1"/>
    </xf>
    <xf numFmtId="0" fontId="83" fillId="0" borderId="26" xfId="0" applyFont="1" applyBorder="1" applyAlignment="1">
      <alignment horizontal="center" vertical="top" wrapText="1"/>
    </xf>
    <xf numFmtId="0" fontId="83" fillId="33" borderId="24" xfId="0" applyFont="1" applyFill="1" applyBorder="1" applyAlignment="1">
      <alignment horizontal="center" vertical="top" wrapText="1"/>
    </xf>
    <xf numFmtId="0" fontId="83" fillId="33" borderId="25" xfId="0" applyFont="1" applyFill="1" applyBorder="1" applyAlignment="1">
      <alignment horizontal="center" vertical="top" wrapText="1"/>
    </xf>
    <xf numFmtId="1" fontId="87" fillId="0" borderId="27" xfId="0" applyNumberFormat="1" applyFont="1" applyBorder="1" applyAlignment="1">
      <alignment horizontal="center" vertical="top" wrapText="1"/>
    </xf>
    <xf numFmtId="1" fontId="87" fillId="0" borderId="28" xfId="0" applyNumberFormat="1" applyFont="1" applyBorder="1" applyAlignment="1">
      <alignment horizontal="center" vertical="top" wrapText="1"/>
    </xf>
    <xf numFmtId="1" fontId="87" fillId="0" borderId="29" xfId="0" applyNumberFormat="1" applyFont="1" applyBorder="1" applyAlignment="1">
      <alignment horizontal="center" vertical="top" wrapText="1"/>
    </xf>
    <xf numFmtId="10" fontId="87" fillId="33" borderId="27" xfId="0" applyNumberFormat="1" applyFont="1" applyFill="1" applyBorder="1" applyAlignment="1">
      <alignment horizontal="center" vertical="top" wrapText="1"/>
    </xf>
    <xf numFmtId="10" fontId="87" fillId="33" borderId="28" xfId="0" applyNumberFormat="1" applyFont="1" applyFill="1" applyBorder="1" applyAlignment="1">
      <alignment horizontal="center" vertical="top" wrapText="1"/>
    </xf>
    <xf numFmtId="0" fontId="83" fillId="33" borderId="26" xfId="0" applyFont="1" applyFill="1" applyBorder="1" applyAlignment="1">
      <alignment horizontal="center" vertical="top" wrapText="1"/>
    </xf>
    <xf numFmtId="10" fontId="87" fillId="33" borderId="29" xfId="0" applyNumberFormat="1" applyFont="1" applyFill="1" applyBorder="1" applyAlignment="1">
      <alignment horizontal="center" vertical="top" wrapText="1"/>
    </xf>
    <xf numFmtId="0" fontId="40" fillId="7" borderId="30" xfId="0" applyFont="1" applyFill="1" applyBorder="1" applyAlignment="1">
      <alignment horizontal="center" vertical="center" wrapText="1"/>
    </xf>
    <xf numFmtId="0" fontId="40" fillId="7" borderId="31" xfId="0" applyFont="1" applyFill="1" applyBorder="1" applyAlignment="1">
      <alignment horizontal="center" vertical="center" wrapText="1"/>
    </xf>
    <xf numFmtId="0" fontId="78" fillId="6" borderId="30" xfId="0" applyFont="1" applyFill="1" applyBorder="1" applyAlignment="1">
      <alignment horizontal="center" vertical="center" wrapText="1"/>
    </xf>
    <xf numFmtId="0" fontId="78" fillId="6" borderId="31" xfId="0" applyFont="1" applyFill="1" applyBorder="1" applyAlignment="1">
      <alignment horizontal="center" vertical="center" wrapText="1"/>
    </xf>
    <xf numFmtId="10" fontId="87" fillId="0" borderId="27" xfId="0" applyNumberFormat="1" applyFont="1" applyBorder="1" applyAlignment="1">
      <alignment horizontal="center" vertical="top" wrapText="1"/>
    </xf>
    <xf numFmtId="10" fontId="87" fillId="0" borderId="28" xfId="0" applyNumberFormat="1" applyFont="1" applyBorder="1" applyAlignment="1">
      <alignment horizontal="center" vertical="top" wrapText="1"/>
    </xf>
    <xf numFmtId="10" fontId="87" fillId="0" borderId="29" xfId="0" applyNumberFormat="1" applyFont="1" applyBorder="1" applyAlignment="1">
      <alignment horizontal="center" vertical="top" wrapText="1"/>
    </xf>
    <xf numFmtId="0" fontId="40" fillId="3" borderId="30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10" fontId="0" fillId="34" borderId="32" xfId="0" applyNumberFormat="1" applyFill="1" applyBorder="1" applyAlignment="1">
      <alignment horizontal="center"/>
    </xf>
    <xf numFmtId="10" fontId="0" fillId="34" borderId="33" xfId="0" applyNumberForma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10" fontId="0" fillId="34" borderId="35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10" fontId="0" fillId="34" borderId="36" xfId="0" applyNumberFormat="1" applyFill="1" applyBorder="1" applyAlignment="1">
      <alignment horizontal="center"/>
    </xf>
    <xf numFmtId="10" fontId="0" fillId="34" borderId="37" xfId="0" applyNumberForma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10" fontId="0" fillId="35" borderId="35" xfId="0" applyNumberFormat="1" applyFill="1" applyBorder="1" applyAlignment="1">
      <alignment horizontal="center"/>
    </xf>
    <xf numFmtId="0" fontId="83" fillId="35" borderId="19" xfId="378" applyFont="1" applyFill="1" applyBorder="1" applyAlignment="1">
      <alignment horizontal="center"/>
      <protection/>
    </xf>
    <xf numFmtId="0" fontId="83" fillId="36" borderId="19" xfId="378" applyFont="1" applyFill="1" applyBorder="1" applyAlignment="1">
      <alignment horizontal="center"/>
      <protection/>
    </xf>
    <xf numFmtId="0" fontId="83" fillId="34" borderId="19" xfId="37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88" fillId="34" borderId="38" xfId="0" applyFont="1" applyFill="1" applyBorder="1" applyAlignment="1">
      <alignment horizontal="center" vertical="center" wrapText="1"/>
    </xf>
    <xf numFmtId="0" fontId="89" fillId="34" borderId="20" xfId="0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89" fillId="34" borderId="39" xfId="0" applyFont="1" applyFill="1" applyBorder="1" applyAlignment="1">
      <alignment horizontal="center" vertical="center"/>
    </xf>
    <xf numFmtId="0" fontId="88" fillId="36" borderId="22" xfId="0" applyFont="1" applyFill="1" applyBorder="1" applyAlignment="1">
      <alignment horizontal="center" vertical="center" wrapText="1"/>
    </xf>
    <xf numFmtId="0" fontId="89" fillId="36" borderId="20" xfId="0" applyFont="1" applyFill="1" applyBorder="1" applyAlignment="1">
      <alignment horizontal="center" vertical="center"/>
    </xf>
    <xf numFmtId="0" fontId="89" fillId="36" borderId="10" xfId="0" applyFont="1" applyFill="1" applyBorder="1" applyAlignment="1">
      <alignment horizontal="center" vertical="center"/>
    </xf>
    <xf numFmtId="0" fontId="89" fillId="36" borderId="11" xfId="0" applyFont="1" applyFill="1" applyBorder="1" applyAlignment="1">
      <alignment horizontal="center" vertical="center"/>
    </xf>
    <xf numFmtId="0" fontId="89" fillId="36" borderId="39" xfId="0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0" fontId="89" fillId="35" borderId="11" xfId="0" applyFont="1" applyFill="1" applyBorder="1" applyAlignment="1">
      <alignment horizontal="center" vertical="center"/>
    </xf>
    <xf numFmtId="0" fontId="89" fillId="35" borderId="39" xfId="0" applyFont="1" applyFill="1" applyBorder="1" applyAlignment="1">
      <alignment horizontal="center" vertical="center"/>
    </xf>
    <xf numFmtId="0" fontId="88" fillId="35" borderId="22" xfId="0" applyFont="1" applyFill="1" applyBorder="1" applyAlignment="1">
      <alignment horizontal="center" vertical="center" wrapText="1"/>
    </xf>
    <xf numFmtId="0" fontId="89" fillId="35" borderId="20" xfId="0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86" fillId="34" borderId="40" xfId="0" applyFont="1" applyFill="1" applyBorder="1" applyAlignment="1">
      <alignment horizontal="center" vertical="center" wrapText="1"/>
    </xf>
    <xf numFmtId="0" fontId="86" fillId="35" borderId="41" xfId="0" applyFont="1" applyFill="1" applyBorder="1" applyAlignment="1">
      <alignment horizontal="center" vertical="center" wrapText="1"/>
    </xf>
    <xf numFmtId="0" fontId="86" fillId="36" borderId="41" xfId="0" applyFont="1" applyFill="1" applyBorder="1" applyAlignment="1">
      <alignment horizontal="center" vertical="center" wrapText="1"/>
    </xf>
    <xf numFmtId="0" fontId="86" fillId="0" borderId="42" xfId="0" applyFont="1" applyBorder="1" applyAlignment="1">
      <alignment horizontal="center" vertical="center" wrapText="1"/>
    </xf>
    <xf numFmtId="17" fontId="63" fillId="37" borderId="43" xfId="0" applyNumberFormat="1" applyFont="1" applyFill="1" applyBorder="1" applyAlignment="1" quotePrefix="1">
      <alignment horizontal="center" vertical="center" wrapText="1"/>
    </xf>
    <xf numFmtId="17" fontId="63" fillId="37" borderId="44" xfId="0" applyNumberFormat="1" applyFont="1" applyFill="1" applyBorder="1" applyAlignment="1" quotePrefix="1">
      <alignment horizontal="center" vertical="center" wrapText="1"/>
    </xf>
    <xf numFmtId="17" fontId="63" fillId="37" borderId="45" xfId="0" applyNumberFormat="1" applyFont="1" applyFill="1" applyBorder="1" applyAlignment="1" quotePrefix="1">
      <alignment horizontal="center" vertical="center" wrapText="1"/>
    </xf>
    <xf numFmtId="0" fontId="90" fillId="34" borderId="46" xfId="0" applyFont="1" applyFill="1" applyBorder="1" applyAlignment="1">
      <alignment horizontal="center" vertical="center"/>
    </xf>
    <xf numFmtId="0" fontId="90" fillId="35" borderId="10" xfId="0" applyFont="1" applyFill="1" applyBorder="1" applyAlignment="1">
      <alignment horizontal="center" vertical="center"/>
    </xf>
    <xf numFmtId="0" fontId="90" fillId="36" borderId="10" xfId="0" applyFont="1" applyFill="1" applyBorder="1" applyAlignment="1">
      <alignment horizontal="center" vertical="center"/>
    </xf>
    <xf numFmtId="0" fontId="91" fillId="0" borderId="47" xfId="0" applyFont="1" applyBorder="1" applyAlignment="1">
      <alignment horizontal="center" vertical="center"/>
    </xf>
    <xf numFmtId="9" fontId="91" fillId="0" borderId="48" xfId="0" applyNumberFormat="1" applyFont="1" applyBorder="1" applyAlignment="1">
      <alignment horizontal="center" vertical="center"/>
    </xf>
    <xf numFmtId="9" fontId="91" fillId="0" borderId="48" xfId="478" applyFont="1" applyBorder="1" applyAlignment="1">
      <alignment horizontal="center" vertical="center"/>
    </xf>
    <xf numFmtId="10" fontId="90" fillId="35" borderId="49" xfId="478" applyNumberFormat="1" applyFont="1" applyFill="1" applyBorder="1" applyAlignment="1">
      <alignment horizontal="center" vertical="center"/>
    </xf>
    <xf numFmtId="17" fontId="80" fillId="37" borderId="18" xfId="0" applyNumberFormat="1" applyFont="1" applyFill="1" applyBorder="1" applyAlignment="1" quotePrefix="1">
      <alignment vertical="center" wrapText="1"/>
    </xf>
    <xf numFmtId="17" fontId="80" fillId="37" borderId="50" xfId="0" applyNumberFormat="1" applyFont="1" applyFill="1" applyBorder="1" applyAlignment="1" quotePrefix="1">
      <alignment vertical="center" wrapText="1"/>
    </xf>
    <xf numFmtId="17" fontId="80" fillId="37" borderId="50" xfId="0" applyNumberFormat="1" applyFont="1" applyFill="1" applyBorder="1" applyAlignment="1" quotePrefix="1">
      <alignment vertical="center"/>
    </xf>
    <xf numFmtId="10" fontId="90" fillId="34" borderId="51" xfId="478" applyNumberFormat="1" applyFont="1" applyFill="1" applyBorder="1" applyAlignment="1">
      <alignment horizontal="center" vertical="center"/>
    </xf>
    <xf numFmtId="10" fontId="90" fillId="36" borderId="49" xfId="478" applyNumberFormat="1" applyFont="1" applyFill="1" applyBorder="1" applyAlignment="1">
      <alignment horizontal="center" vertical="center"/>
    </xf>
    <xf numFmtId="10" fontId="90" fillId="34" borderId="52" xfId="478" applyNumberFormat="1" applyFont="1" applyFill="1" applyBorder="1" applyAlignment="1">
      <alignment horizontal="center" vertical="center"/>
    </xf>
    <xf numFmtId="10" fontId="90" fillId="35" borderId="39" xfId="478" applyNumberFormat="1" applyFont="1" applyFill="1" applyBorder="1" applyAlignment="1">
      <alignment horizontal="center" vertical="center"/>
    </xf>
    <xf numFmtId="10" fontId="90" fillId="36" borderId="39" xfId="478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 vertical="top" wrapText="1"/>
    </xf>
    <xf numFmtId="1" fontId="87" fillId="0" borderId="0" xfId="0" applyNumberFormat="1" applyFont="1" applyBorder="1" applyAlignment="1">
      <alignment horizontal="center" vertical="top" wrapText="1"/>
    </xf>
    <xf numFmtId="10" fontId="87" fillId="0" borderId="27" xfId="478" applyNumberFormat="1" applyFont="1" applyBorder="1" applyAlignment="1">
      <alignment horizontal="center" vertical="top" wrapText="1"/>
    </xf>
    <xf numFmtId="0" fontId="92" fillId="0" borderId="0" xfId="0" applyFont="1" applyFill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center" vertical="top" wrapText="1"/>
    </xf>
    <xf numFmtId="10" fontId="87" fillId="33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0" fontId="87" fillId="0" borderId="0" xfId="478" applyNumberFormat="1" applyFont="1" applyBorder="1" applyAlignment="1">
      <alignment horizontal="center" vertical="top" wrapText="1"/>
    </xf>
    <xf numFmtId="0" fontId="40" fillId="4" borderId="30" xfId="0" applyFont="1" applyFill="1" applyBorder="1" applyAlignment="1">
      <alignment horizontal="center" vertical="center" wrapText="1"/>
    </xf>
    <xf numFmtId="0" fontId="40" fillId="4" borderId="31" xfId="0" applyFont="1" applyFill="1" applyBorder="1" applyAlignment="1">
      <alignment horizontal="center" vertical="center" wrapText="1"/>
    </xf>
    <xf numFmtId="0" fontId="78" fillId="38" borderId="30" xfId="0" applyFont="1" applyFill="1" applyBorder="1" applyAlignment="1">
      <alignment horizontal="center" vertical="center" wrapText="1"/>
    </xf>
    <xf numFmtId="0" fontId="78" fillId="38" borderId="31" xfId="0" applyFont="1" applyFill="1" applyBorder="1" applyAlignment="1">
      <alignment horizontal="center" vertical="center" wrapText="1"/>
    </xf>
    <xf numFmtId="10" fontId="78" fillId="34" borderId="0" xfId="478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36" borderId="34" xfId="0" applyFill="1" applyBorder="1" applyAlignment="1">
      <alignment horizontal="center"/>
    </xf>
    <xf numFmtId="0" fontId="93" fillId="39" borderId="15" xfId="378" applyFont="1" applyFill="1" applyBorder="1" applyAlignment="1">
      <alignment horizontal="center" vertical="center" wrapText="1"/>
      <protection/>
    </xf>
    <xf numFmtId="17" fontId="63" fillId="37" borderId="53" xfId="0" applyNumberFormat="1" applyFont="1" applyFill="1" applyBorder="1" applyAlignment="1" quotePrefix="1">
      <alignment horizontal="center" vertical="center" wrapText="1"/>
    </xf>
    <xf numFmtId="10" fontId="90" fillId="34" borderId="54" xfId="478" applyNumberFormat="1" applyFont="1" applyFill="1" applyBorder="1" applyAlignment="1">
      <alignment horizontal="center" vertical="center"/>
    </xf>
    <xf numFmtId="10" fontId="90" fillId="35" borderId="55" xfId="478" applyNumberFormat="1" applyFont="1" applyFill="1" applyBorder="1" applyAlignment="1">
      <alignment horizontal="center" vertical="center"/>
    </xf>
    <xf numFmtId="10" fontId="90" fillId="36" borderId="55" xfId="478" applyNumberFormat="1" applyFont="1" applyFill="1" applyBorder="1" applyAlignment="1">
      <alignment horizontal="center" vertical="center"/>
    </xf>
    <xf numFmtId="17" fontId="63" fillId="37" borderId="56" xfId="0" applyNumberFormat="1" applyFont="1" applyFill="1" applyBorder="1" applyAlignment="1" quotePrefix="1">
      <alignment horizontal="center" vertical="center" wrapText="1"/>
    </xf>
    <xf numFmtId="17" fontId="63" fillId="37" borderId="57" xfId="0" applyNumberFormat="1" applyFont="1" applyFill="1" applyBorder="1" applyAlignment="1" quotePrefix="1">
      <alignment horizontal="center" vertical="center" wrapText="1"/>
    </xf>
    <xf numFmtId="17" fontId="63" fillId="37" borderId="58" xfId="0" applyNumberFormat="1" applyFont="1" applyFill="1" applyBorder="1" applyAlignment="1" quotePrefix="1">
      <alignment horizontal="center" vertical="center" wrapText="1"/>
    </xf>
    <xf numFmtId="10" fontId="90" fillId="34" borderId="46" xfId="0" applyNumberFormat="1" applyFont="1" applyFill="1" applyBorder="1" applyAlignment="1">
      <alignment horizontal="center" vertical="center"/>
    </xf>
    <xf numFmtId="10" fontId="90" fillId="35" borderId="10" xfId="0" applyNumberFormat="1" applyFont="1" applyFill="1" applyBorder="1" applyAlignment="1">
      <alignment horizontal="center" vertical="center"/>
    </xf>
    <xf numFmtId="10" fontId="90" fillId="36" borderId="10" xfId="0" applyNumberFormat="1" applyFont="1" applyFill="1" applyBorder="1" applyAlignment="1">
      <alignment horizontal="center" vertical="center"/>
    </xf>
    <xf numFmtId="17" fontId="94" fillId="39" borderId="59" xfId="0" applyNumberFormat="1" applyFont="1" applyFill="1" applyBorder="1" applyAlignment="1" quotePrefix="1">
      <alignment horizontal="center" vertical="center" wrapText="1"/>
    </xf>
    <xf numFmtId="17" fontId="94" fillId="39" borderId="60" xfId="0" applyNumberFormat="1" applyFont="1" applyFill="1" applyBorder="1" applyAlignment="1" quotePrefix="1">
      <alignment horizontal="center" vertical="center" wrapText="1"/>
    </xf>
    <xf numFmtId="17" fontId="94" fillId="39" borderId="61" xfId="0" applyNumberFormat="1" applyFont="1" applyFill="1" applyBorder="1" applyAlignment="1" quotePrefix="1">
      <alignment horizontal="center" vertical="center" wrapText="1"/>
    </xf>
    <xf numFmtId="17" fontId="94" fillId="39" borderId="60" xfId="0" applyNumberFormat="1" applyFont="1" applyFill="1" applyBorder="1" applyAlignment="1" quotePrefix="1">
      <alignment horizontal="center" vertical="center"/>
    </xf>
    <xf numFmtId="0" fontId="0" fillId="0" borderId="4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2" xfId="0" applyBorder="1" applyAlignment="1">
      <alignment horizontal="center"/>
    </xf>
    <xf numFmtId="0" fontId="95" fillId="39" borderId="46" xfId="0" applyFont="1" applyFill="1" applyBorder="1" applyAlignment="1">
      <alignment horizontal="center"/>
    </xf>
    <xf numFmtId="0" fontId="95" fillId="39" borderId="63" xfId="0" applyFont="1" applyFill="1" applyBorder="1" applyAlignment="1">
      <alignment horizontal="center"/>
    </xf>
    <xf numFmtId="0" fontId="95" fillId="39" borderId="5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91" fontId="0" fillId="0" borderId="0" xfId="0" applyNumberFormat="1" applyAlignment="1">
      <alignment/>
    </xf>
    <xf numFmtId="10" fontId="0" fillId="34" borderId="32" xfId="216" applyNumberFormat="1" applyFill="1" applyBorder="1" applyAlignment="1">
      <alignment horizontal="center"/>
      <protection/>
    </xf>
    <xf numFmtId="10" fontId="0" fillId="34" borderId="33" xfId="216" applyNumberFormat="1" applyFill="1" applyBorder="1" applyAlignment="1">
      <alignment horizontal="center"/>
      <protection/>
    </xf>
    <xf numFmtId="10" fontId="0" fillId="34" borderId="0" xfId="216" applyNumberFormat="1" applyFill="1" applyBorder="1" applyAlignment="1">
      <alignment horizontal="center"/>
      <protection/>
    </xf>
    <xf numFmtId="10" fontId="0" fillId="34" borderId="35" xfId="216" applyNumberFormat="1" applyFill="1" applyBorder="1" applyAlignment="1">
      <alignment horizontal="center"/>
      <protection/>
    </xf>
    <xf numFmtId="0" fontId="0" fillId="34" borderId="36" xfId="216" applyFill="1" applyBorder="1" applyAlignment="1">
      <alignment horizontal="center"/>
      <protection/>
    </xf>
    <xf numFmtId="10" fontId="0" fillId="34" borderId="36" xfId="216" applyNumberFormat="1" applyFill="1" applyBorder="1" applyAlignment="1">
      <alignment horizontal="center"/>
      <protection/>
    </xf>
    <xf numFmtId="10" fontId="0" fillId="34" borderId="37" xfId="216" applyNumberFormat="1" applyFill="1" applyBorder="1" applyAlignment="1">
      <alignment horizontal="center"/>
      <protection/>
    </xf>
    <xf numFmtId="0" fontId="0" fillId="35" borderId="0" xfId="216" applyFill="1" applyBorder="1" applyAlignment="1">
      <alignment horizontal="center"/>
      <protection/>
    </xf>
    <xf numFmtId="10" fontId="0" fillId="35" borderId="0" xfId="216" applyNumberFormat="1" applyFill="1" applyBorder="1" applyAlignment="1">
      <alignment horizontal="center"/>
      <protection/>
    </xf>
    <xf numFmtId="10" fontId="0" fillId="35" borderId="35" xfId="216" applyNumberFormat="1" applyFill="1" applyBorder="1" applyAlignment="1">
      <alignment horizontal="center"/>
      <protection/>
    </xf>
    <xf numFmtId="0" fontId="9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36" borderId="0" xfId="0" applyFill="1" applyBorder="1" applyAlignment="1">
      <alignment horizontal="center"/>
    </xf>
    <xf numFmtId="10" fontId="0" fillId="36" borderId="0" xfId="0" applyNumberFormat="1" applyFill="1" applyBorder="1" applyAlignment="1">
      <alignment horizontal="center"/>
    </xf>
    <xf numFmtId="10" fontId="0" fillId="36" borderId="35" xfId="0" applyNumberFormat="1" applyFill="1" applyBorder="1" applyAlignment="1">
      <alignment horizontal="center"/>
    </xf>
    <xf numFmtId="9" fontId="91" fillId="0" borderId="64" xfId="478" applyFont="1" applyBorder="1" applyAlignment="1">
      <alignment horizontal="center" vertical="center"/>
    </xf>
    <xf numFmtId="17" fontId="80" fillId="37" borderId="65" xfId="0" applyNumberFormat="1" applyFont="1" applyFill="1" applyBorder="1" applyAlignment="1">
      <alignment vertical="center"/>
    </xf>
    <xf numFmtId="10" fontId="90" fillId="34" borderId="11" xfId="478" applyNumberFormat="1" applyFont="1" applyFill="1" applyBorder="1" applyAlignment="1">
      <alignment horizontal="center" vertical="center"/>
    </xf>
    <xf numFmtId="10" fontId="0" fillId="0" borderId="11" xfId="0" applyNumberFormat="1" applyBorder="1" applyAlignment="1">
      <alignment/>
    </xf>
    <xf numFmtId="10" fontId="90" fillId="35" borderId="11" xfId="478" applyNumberFormat="1" applyFont="1" applyFill="1" applyBorder="1" applyAlignment="1">
      <alignment horizontal="center" vertical="center"/>
    </xf>
    <xf numFmtId="10" fontId="90" fillId="36" borderId="11" xfId="478" applyNumberFormat="1" applyFont="1" applyFill="1" applyBorder="1" applyAlignment="1">
      <alignment horizontal="center" vertical="center"/>
    </xf>
    <xf numFmtId="0" fontId="80" fillId="39" borderId="19" xfId="0" applyFont="1" applyFill="1" applyBorder="1" applyAlignment="1">
      <alignment/>
    </xf>
    <xf numFmtId="49" fontId="0" fillId="0" borderId="0" xfId="0" applyNumberFormat="1" applyAlignment="1">
      <alignment horizontal="center"/>
    </xf>
    <xf numFmtId="10" fontId="90" fillId="34" borderId="0" xfId="478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96" fillId="0" borderId="10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55" xfId="0" applyFont="1" applyBorder="1" applyAlignment="1">
      <alignment horizontal="center" vertical="center"/>
    </xf>
    <xf numFmtId="10" fontId="96" fillId="0" borderId="47" xfId="478" applyNumberFormat="1" applyFont="1" applyBorder="1" applyAlignment="1">
      <alignment horizontal="center"/>
    </xf>
    <xf numFmtId="10" fontId="96" fillId="0" borderId="12" xfId="478" applyNumberFormat="1" applyFont="1" applyBorder="1" applyAlignment="1">
      <alignment horizontal="center"/>
    </xf>
    <xf numFmtId="10" fontId="96" fillId="0" borderId="62" xfId="478" applyNumberFormat="1" applyFont="1" applyBorder="1" applyAlignment="1">
      <alignment horizontal="center"/>
    </xf>
    <xf numFmtId="10" fontId="96" fillId="0" borderId="64" xfId="478" applyNumberFormat="1" applyFont="1" applyBorder="1" applyAlignment="1">
      <alignment horizontal="center"/>
    </xf>
    <xf numFmtId="0" fontId="96" fillId="34" borderId="10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96" fillId="34" borderId="55" xfId="0" applyFont="1" applyFill="1" applyBorder="1" applyAlignment="1">
      <alignment horizontal="center" vertical="center"/>
    </xf>
    <xf numFmtId="0" fontId="96" fillId="35" borderId="10" xfId="0" applyFont="1" applyFill="1" applyBorder="1" applyAlignment="1">
      <alignment horizontal="center" vertical="center"/>
    </xf>
    <xf numFmtId="0" fontId="96" fillId="35" borderId="11" xfId="0" applyFont="1" applyFill="1" applyBorder="1" applyAlignment="1">
      <alignment horizontal="center" vertical="center"/>
    </xf>
    <xf numFmtId="0" fontId="96" fillId="35" borderId="55" xfId="0" applyFont="1" applyFill="1" applyBorder="1" applyAlignment="1">
      <alignment horizontal="center" vertical="center"/>
    </xf>
    <xf numFmtId="0" fontId="96" fillId="36" borderId="10" xfId="0" applyFont="1" applyFill="1" applyBorder="1" applyAlignment="1">
      <alignment horizontal="center" vertical="center"/>
    </xf>
    <xf numFmtId="0" fontId="96" fillId="36" borderId="11" xfId="0" applyFont="1" applyFill="1" applyBorder="1" applyAlignment="1">
      <alignment horizontal="center" vertical="center"/>
    </xf>
    <xf numFmtId="0" fontId="96" fillId="36" borderId="55" xfId="0" applyFont="1" applyFill="1" applyBorder="1" applyAlignment="1">
      <alignment horizontal="center" vertical="center"/>
    </xf>
    <xf numFmtId="17" fontId="94" fillId="39" borderId="59" xfId="0" applyNumberFormat="1" applyFont="1" applyFill="1" applyBorder="1" applyAlignment="1" quotePrefix="1">
      <alignment horizontal="center" vertical="center"/>
    </xf>
    <xf numFmtId="17" fontId="94" fillId="39" borderId="66" xfId="0" applyNumberFormat="1" applyFont="1" applyFill="1" applyBorder="1" applyAlignment="1" quotePrefix="1">
      <alignment horizontal="center" vertical="center" wrapText="1"/>
    </xf>
    <xf numFmtId="0" fontId="97" fillId="7" borderId="63" xfId="0" applyFont="1" applyFill="1" applyBorder="1" applyAlignment="1">
      <alignment horizontal="center" vertical="top" wrapText="1"/>
    </xf>
    <xf numFmtId="10" fontId="98" fillId="7" borderId="52" xfId="0" applyNumberFormat="1" applyFont="1" applyFill="1" applyBorder="1" applyAlignment="1">
      <alignment horizontal="center" vertical="top" wrapText="1"/>
    </xf>
    <xf numFmtId="0" fontId="97" fillId="7" borderId="11" xfId="0" applyFont="1" applyFill="1" applyBorder="1" applyAlignment="1">
      <alignment horizontal="center" vertical="top" wrapText="1"/>
    </xf>
    <xf numFmtId="10" fontId="98" fillId="7" borderId="39" xfId="0" applyNumberFormat="1" applyFont="1" applyFill="1" applyBorder="1" applyAlignment="1">
      <alignment horizontal="center" vertical="top" wrapText="1"/>
    </xf>
    <xf numFmtId="0" fontId="97" fillId="7" borderId="12" xfId="0" applyFont="1" applyFill="1" applyBorder="1" applyAlignment="1">
      <alignment horizontal="center" vertical="top" wrapText="1"/>
    </xf>
    <xf numFmtId="10" fontId="98" fillId="7" borderId="62" xfId="0" applyNumberFormat="1" applyFont="1" applyFill="1" applyBorder="1" applyAlignment="1">
      <alignment horizontal="center" vertical="top" wrapText="1"/>
    </xf>
    <xf numFmtId="0" fontId="97" fillId="6" borderId="63" xfId="0" applyFont="1" applyFill="1" applyBorder="1" applyAlignment="1">
      <alignment horizontal="center" vertical="top" wrapText="1"/>
    </xf>
    <xf numFmtId="10" fontId="98" fillId="6" borderId="52" xfId="0" applyNumberFormat="1" applyFont="1" applyFill="1" applyBorder="1" applyAlignment="1">
      <alignment horizontal="center" vertical="top" wrapText="1"/>
    </xf>
    <xf numFmtId="0" fontId="97" fillId="6" borderId="11" xfId="0" applyFont="1" applyFill="1" applyBorder="1" applyAlignment="1">
      <alignment horizontal="center" vertical="top" wrapText="1"/>
    </xf>
    <xf numFmtId="10" fontId="98" fillId="6" borderId="39" xfId="0" applyNumberFormat="1" applyFont="1" applyFill="1" applyBorder="1" applyAlignment="1">
      <alignment horizontal="center" vertical="top" wrapText="1"/>
    </xf>
    <xf numFmtId="0" fontId="97" fillId="6" borderId="12" xfId="0" applyFont="1" applyFill="1" applyBorder="1" applyAlignment="1">
      <alignment horizontal="center" vertical="top" wrapText="1"/>
    </xf>
    <xf numFmtId="10" fontId="98" fillId="6" borderId="62" xfId="0" applyNumberFormat="1" applyFont="1" applyFill="1" applyBorder="1" applyAlignment="1">
      <alignment horizontal="center" vertical="top" wrapText="1"/>
    </xf>
    <xf numFmtId="0" fontId="94" fillId="39" borderId="67" xfId="0" applyFont="1" applyFill="1" applyBorder="1" applyAlignment="1">
      <alignment horizontal="center" vertical="center" wrapText="1"/>
    </xf>
    <xf numFmtId="0" fontId="94" fillId="39" borderId="68" xfId="0" applyFont="1" applyFill="1" applyBorder="1" applyAlignment="1">
      <alignment horizontal="center" vertical="center" wrapText="1"/>
    </xf>
    <xf numFmtId="0" fontId="94" fillId="39" borderId="69" xfId="0" applyFont="1" applyFill="1" applyBorder="1" applyAlignment="1">
      <alignment horizontal="center" vertical="center" wrapText="1"/>
    </xf>
    <xf numFmtId="0" fontId="97" fillId="7" borderId="60" xfId="0" applyFont="1" applyFill="1" applyBorder="1" applyAlignment="1">
      <alignment horizontal="center" vertical="top" wrapText="1"/>
    </xf>
    <xf numFmtId="10" fontId="98" fillId="7" borderId="61" xfId="0" applyNumberFormat="1" applyFont="1" applyFill="1" applyBorder="1" applyAlignment="1">
      <alignment horizontal="center" vertical="top" wrapText="1"/>
    </xf>
    <xf numFmtId="0" fontId="0" fillId="34" borderId="32" xfId="216" applyFill="1" applyBorder="1" applyAlignment="1">
      <alignment horizontal="center"/>
      <protection/>
    </xf>
    <xf numFmtId="0" fontId="0" fillId="34" borderId="0" xfId="216" applyFill="1" applyBorder="1" applyAlignment="1">
      <alignment horizontal="center"/>
      <protection/>
    </xf>
    <xf numFmtId="10" fontId="93" fillId="33" borderId="28" xfId="0" applyNumberFormat="1" applyFont="1" applyFill="1" applyBorder="1" applyAlignment="1">
      <alignment horizontal="center" vertical="top" wrapText="1"/>
    </xf>
    <xf numFmtId="10" fontId="93" fillId="33" borderId="29" xfId="0" applyNumberFormat="1" applyFont="1" applyFill="1" applyBorder="1" applyAlignment="1">
      <alignment horizontal="center" vertical="top" wrapText="1"/>
    </xf>
    <xf numFmtId="10" fontId="93" fillId="0" borderId="28" xfId="478" applyNumberFormat="1" applyFont="1" applyBorder="1" applyAlignment="1">
      <alignment horizontal="center" vertical="top" wrapText="1"/>
    </xf>
    <xf numFmtId="10" fontId="93" fillId="0" borderId="29" xfId="478" applyNumberFormat="1" applyFont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10" fontId="7" fillId="4" borderId="13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10" fontId="93" fillId="0" borderId="28" xfId="0" applyNumberFormat="1" applyFont="1" applyBorder="1" applyAlignment="1">
      <alignment horizontal="center" vertical="top" wrapText="1"/>
    </xf>
    <xf numFmtId="10" fontId="93" fillId="0" borderId="29" xfId="0" applyNumberFormat="1" applyFont="1" applyBorder="1" applyAlignment="1">
      <alignment horizontal="center" vertical="top" wrapText="1"/>
    </xf>
    <xf numFmtId="0" fontId="99" fillId="0" borderId="11" xfId="0" applyFont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0" fontId="83" fillId="33" borderId="19" xfId="0" applyFont="1" applyFill="1" applyBorder="1" applyAlignment="1">
      <alignment horizontal="center" vertical="center" wrapText="1"/>
    </xf>
    <xf numFmtId="10" fontId="7" fillId="0" borderId="13" xfId="0" applyNumberFormat="1" applyFont="1" applyFill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top" wrapText="1"/>
    </xf>
    <xf numFmtId="0" fontId="92" fillId="6" borderId="18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83" fillId="0" borderId="70" xfId="0" applyFont="1" applyBorder="1" applyAlignment="1">
      <alignment horizontal="center" vertical="top" wrapText="1"/>
    </xf>
    <xf numFmtId="10" fontId="87" fillId="0" borderId="71" xfId="0" applyNumberFormat="1" applyFont="1" applyBorder="1" applyAlignment="1">
      <alignment horizontal="center" vertical="top" wrapText="1"/>
    </xf>
    <xf numFmtId="10" fontId="100" fillId="34" borderId="52" xfId="478" applyNumberFormat="1" applyFont="1" applyFill="1" applyBorder="1" applyAlignment="1">
      <alignment horizontal="center" vertical="center"/>
    </xf>
    <xf numFmtId="0" fontId="100" fillId="34" borderId="46" xfId="0" applyFont="1" applyFill="1" applyBorder="1" applyAlignment="1">
      <alignment horizontal="center" vertical="center"/>
    </xf>
    <xf numFmtId="0" fontId="100" fillId="34" borderId="72" xfId="0" applyFont="1" applyFill="1" applyBorder="1" applyAlignment="1">
      <alignment horizontal="center" vertical="center"/>
    </xf>
    <xf numFmtId="10" fontId="100" fillId="35" borderId="39" xfId="478" applyNumberFormat="1" applyFont="1" applyFill="1" applyBorder="1" applyAlignment="1">
      <alignment horizontal="center" vertical="center"/>
    </xf>
    <xf numFmtId="0" fontId="100" fillId="35" borderId="10" xfId="0" applyFont="1" applyFill="1" applyBorder="1" applyAlignment="1">
      <alignment horizontal="center" vertical="center"/>
    </xf>
    <xf numFmtId="0" fontId="100" fillId="35" borderId="73" xfId="0" applyFont="1" applyFill="1" applyBorder="1" applyAlignment="1">
      <alignment horizontal="center" vertical="center"/>
    </xf>
    <xf numFmtId="10" fontId="100" fillId="36" borderId="39" xfId="478" applyNumberFormat="1" applyFont="1" applyFill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0" fillId="36" borderId="73" xfId="0" applyFont="1" applyFill="1" applyBorder="1" applyAlignment="1">
      <alignment horizontal="center" vertical="center"/>
    </xf>
    <xf numFmtId="0" fontId="101" fillId="0" borderId="47" xfId="0" applyFont="1" applyBorder="1" applyAlignment="1">
      <alignment horizontal="center" vertical="center"/>
    </xf>
    <xf numFmtId="9" fontId="101" fillId="0" borderId="62" xfId="478" applyFont="1" applyBorder="1" applyAlignment="1">
      <alignment horizontal="center" vertical="center"/>
    </xf>
    <xf numFmtId="9" fontId="101" fillId="0" borderId="62" xfId="478" applyNumberFormat="1" applyFont="1" applyBorder="1" applyAlignment="1">
      <alignment horizontal="center" vertical="center"/>
    </xf>
    <xf numFmtId="0" fontId="101" fillId="0" borderId="74" xfId="0" applyFont="1" applyBorder="1" applyAlignment="1">
      <alignment horizontal="center" vertical="center"/>
    </xf>
    <xf numFmtId="10" fontId="91" fillId="0" borderId="75" xfId="0" applyNumberFormat="1" applyFont="1" applyBorder="1" applyAlignment="1">
      <alignment horizontal="center" vertical="center"/>
    </xf>
    <xf numFmtId="17" fontId="95" fillId="39" borderId="52" xfId="0" applyNumberFormat="1" applyFont="1" applyFill="1" applyBorder="1" applyAlignment="1">
      <alignment horizontal="center"/>
    </xf>
    <xf numFmtId="0" fontId="71" fillId="34" borderId="34" xfId="170" applyFill="1" applyBorder="1" applyAlignment="1">
      <alignment horizontal="center" vertical="center"/>
      <protection/>
    </xf>
    <xf numFmtId="0" fontId="71" fillId="34" borderId="14" xfId="170" applyFill="1" applyBorder="1" applyAlignment="1">
      <alignment horizontal="center" vertical="center"/>
      <protection/>
    </xf>
    <xf numFmtId="10" fontId="83" fillId="33" borderId="28" xfId="0" applyNumberFormat="1" applyFont="1" applyFill="1" applyBorder="1" applyAlignment="1">
      <alignment horizontal="center" vertical="top" wrapText="1"/>
    </xf>
    <xf numFmtId="10" fontId="0" fillId="9" borderId="35" xfId="216" applyNumberFormat="1" applyFill="1" applyBorder="1" applyAlignment="1">
      <alignment horizontal="center"/>
      <protection/>
    </xf>
    <xf numFmtId="10" fontId="0" fillId="9" borderId="0" xfId="216" applyNumberFormat="1" applyFill="1" applyBorder="1" applyAlignment="1">
      <alignment horizontal="center"/>
      <protection/>
    </xf>
    <xf numFmtId="0" fontId="0" fillId="9" borderId="0" xfId="216" applyFill="1" applyBorder="1" applyAlignment="1">
      <alignment horizontal="center"/>
      <protection/>
    </xf>
    <xf numFmtId="0" fontId="71" fillId="34" borderId="16" xfId="170" applyFill="1" applyBorder="1" applyAlignment="1">
      <alignment horizontal="center" vertical="center"/>
      <protection/>
    </xf>
    <xf numFmtId="0" fontId="71" fillId="9" borderId="34" xfId="170" applyFill="1" applyBorder="1" applyAlignment="1">
      <alignment horizontal="center" vertical="center"/>
      <protection/>
    </xf>
    <xf numFmtId="0" fontId="71" fillId="35" borderId="34" xfId="170" applyFill="1" applyBorder="1" applyAlignment="1">
      <alignment horizontal="center" vertical="center"/>
      <protection/>
    </xf>
    <xf numFmtId="0" fontId="93" fillId="39" borderId="19" xfId="378" applyFont="1" applyFill="1" applyBorder="1" applyAlignment="1">
      <alignment horizontal="center" vertical="center" wrapText="1"/>
      <protection/>
    </xf>
    <xf numFmtId="0" fontId="93" fillId="39" borderId="15" xfId="378" applyFont="1" applyFill="1" applyBorder="1" applyAlignment="1">
      <alignment horizontal="center" vertical="center" wrapText="1"/>
      <protection/>
    </xf>
    <xf numFmtId="10" fontId="78" fillId="34" borderId="0" xfId="478" applyNumberFormat="1" applyFont="1" applyFill="1" applyBorder="1" applyAlignment="1">
      <alignment horizontal="center"/>
    </xf>
    <xf numFmtId="10" fontId="78" fillId="0" borderId="0" xfId="0" applyNumberFormat="1" applyFont="1" applyBorder="1" applyAlignment="1">
      <alignment horizontal="center"/>
    </xf>
    <xf numFmtId="0" fontId="90" fillId="36" borderId="11" xfId="0" applyFont="1" applyFill="1" applyBorder="1" applyAlignment="1">
      <alignment horizontal="center" vertical="center"/>
    </xf>
    <xf numFmtId="0" fontId="90" fillId="35" borderId="11" xfId="0" applyFont="1" applyFill="1" applyBorder="1" applyAlignment="1">
      <alignment horizontal="center" vertical="center"/>
    </xf>
    <xf numFmtId="10" fontId="83" fillId="0" borderId="28" xfId="0" applyNumberFormat="1" applyFont="1" applyBorder="1" applyAlignment="1">
      <alignment horizontal="center" vertical="top" wrapText="1"/>
    </xf>
    <xf numFmtId="10" fontId="83" fillId="0" borderId="28" xfId="478" applyNumberFormat="1" applyFont="1" applyBorder="1" applyAlignment="1">
      <alignment horizontal="center" vertical="top" wrapText="1"/>
    </xf>
    <xf numFmtId="9" fontId="91" fillId="0" borderId="75" xfId="478" applyFont="1" applyBorder="1" applyAlignment="1">
      <alignment horizontal="center" vertical="center"/>
    </xf>
    <xf numFmtId="0" fontId="0" fillId="34" borderId="0" xfId="168" applyFill="1" applyBorder="1" applyAlignment="1">
      <alignment horizontal="center" vertical="center"/>
      <protection/>
    </xf>
    <xf numFmtId="10" fontId="0" fillId="34" borderId="0" xfId="168" applyNumberFormat="1" applyFill="1" applyBorder="1" applyAlignment="1">
      <alignment horizontal="center" vertical="center"/>
      <protection/>
    </xf>
    <xf numFmtId="0" fontId="0" fillId="34" borderId="0" xfId="168" applyFont="1" applyFill="1" applyBorder="1" applyAlignment="1">
      <alignment horizontal="center" vertical="center"/>
      <protection/>
    </xf>
    <xf numFmtId="0" fontId="0" fillId="35" borderId="0" xfId="168" applyFill="1" applyBorder="1" applyAlignment="1">
      <alignment horizontal="center" vertical="center"/>
      <protection/>
    </xf>
    <xf numFmtId="10" fontId="0" fillId="35" borderId="0" xfId="168" applyNumberFormat="1" applyFill="1" applyBorder="1" applyAlignment="1">
      <alignment horizontal="center" vertical="center"/>
      <protection/>
    </xf>
    <xf numFmtId="0" fontId="0" fillId="40" borderId="0" xfId="168" applyFill="1" applyBorder="1" applyAlignment="1">
      <alignment horizontal="center" vertical="center"/>
      <protection/>
    </xf>
    <xf numFmtId="10" fontId="0" fillId="40" borderId="0" xfId="168" applyNumberFormat="1" applyFill="1" applyBorder="1" applyAlignment="1">
      <alignment horizontal="center" vertical="center"/>
      <protection/>
    </xf>
    <xf numFmtId="0" fontId="0" fillId="34" borderId="14" xfId="239" applyFill="1" applyBorder="1" applyAlignment="1">
      <alignment horizontal="center" vertical="center"/>
      <protection/>
    </xf>
    <xf numFmtId="0" fontId="0" fillId="34" borderId="32" xfId="168" applyFill="1" applyBorder="1" applyAlignment="1">
      <alignment horizontal="center" vertical="center"/>
      <protection/>
    </xf>
    <xf numFmtId="10" fontId="0" fillId="34" borderId="32" xfId="168" applyNumberFormat="1" applyFill="1" applyBorder="1" applyAlignment="1">
      <alignment horizontal="center" vertical="center"/>
      <protection/>
    </xf>
    <xf numFmtId="10" fontId="0" fillId="34" borderId="33" xfId="168" applyNumberFormat="1" applyFill="1" applyBorder="1" applyAlignment="1">
      <alignment horizontal="center" vertical="center"/>
      <protection/>
    </xf>
    <xf numFmtId="0" fontId="0" fillId="34" borderId="34" xfId="239" applyFill="1" applyBorder="1" applyAlignment="1">
      <alignment horizontal="center" vertical="center"/>
      <protection/>
    </xf>
    <xf numFmtId="10" fontId="0" fillId="34" borderId="35" xfId="168" applyNumberFormat="1" applyFill="1" applyBorder="1" applyAlignment="1">
      <alignment horizontal="center" vertical="center"/>
      <protection/>
    </xf>
    <xf numFmtId="0" fontId="0" fillId="35" borderId="34" xfId="239" applyFill="1" applyBorder="1" applyAlignment="1">
      <alignment horizontal="center" vertical="center"/>
      <protection/>
    </xf>
    <xf numFmtId="10" fontId="0" fillId="35" borderId="35" xfId="168" applyNumberFormat="1" applyFill="1" applyBorder="1" applyAlignment="1">
      <alignment horizontal="center" vertical="center"/>
      <protection/>
    </xf>
    <xf numFmtId="0" fontId="0" fillId="34" borderId="16" xfId="239" applyFill="1" applyBorder="1" applyAlignment="1">
      <alignment horizontal="center" vertical="center"/>
      <protection/>
    </xf>
    <xf numFmtId="0" fontId="0" fillId="40" borderId="34" xfId="239" applyFill="1" applyBorder="1" applyAlignment="1">
      <alignment horizontal="center" vertical="center"/>
      <protection/>
    </xf>
    <xf numFmtId="0" fontId="0" fillId="34" borderId="36" xfId="168" applyFill="1" applyBorder="1" applyAlignment="1">
      <alignment horizontal="center" vertical="center"/>
      <protection/>
    </xf>
    <xf numFmtId="10" fontId="0" fillId="34" borderId="36" xfId="168" applyNumberFormat="1" applyFill="1" applyBorder="1" applyAlignment="1">
      <alignment horizontal="center" vertical="center"/>
      <protection/>
    </xf>
    <xf numFmtId="10" fontId="0" fillId="34" borderId="37" xfId="168" applyNumberFormat="1" applyFill="1" applyBorder="1" applyAlignment="1">
      <alignment horizontal="center" vertical="center"/>
      <protection/>
    </xf>
    <xf numFmtId="10" fontId="0" fillId="40" borderId="35" xfId="168" applyNumberFormat="1" applyFill="1" applyBorder="1" applyAlignment="1">
      <alignment horizontal="center" vertical="center"/>
      <protection/>
    </xf>
    <xf numFmtId="0" fontId="93" fillId="39" borderId="15" xfId="378" applyFont="1" applyFill="1" applyBorder="1" applyAlignment="1">
      <alignment horizontal="center" vertical="center" wrapText="1"/>
      <protection/>
    </xf>
    <xf numFmtId="0" fontId="0" fillId="40" borderId="34" xfId="0" applyFill="1" applyBorder="1" applyAlignment="1">
      <alignment horizontal="center"/>
    </xf>
    <xf numFmtId="0" fontId="0" fillId="40" borderId="0" xfId="216" applyFill="1" applyBorder="1" applyAlignment="1">
      <alignment horizontal="center"/>
      <protection/>
    </xf>
    <xf numFmtId="10" fontId="0" fillId="40" borderId="0" xfId="216" applyNumberFormat="1" applyFill="1" applyBorder="1" applyAlignment="1">
      <alignment horizontal="center"/>
      <protection/>
    </xf>
    <xf numFmtId="10" fontId="0" fillId="40" borderId="35" xfId="216" applyNumberFormat="1" applyFill="1" applyBorder="1" applyAlignment="1">
      <alignment horizontal="center"/>
      <protection/>
    </xf>
    <xf numFmtId="10" fontId="0" fillId="0" borderId="0" xfId="478" applyNumberFormat="1" applyFont="1" applyAlignment="1">
      <alignment/>
    </xf>
    <xf numFmtId="9" fontId="91" fillId="0" borderId="62" xfId="478" applyFont="1" applyBorder="1" applyAlignment="1">
      <alignment horizontal="center" vertical="center"/>
    </xf>
    <xf numFmtId="10" fontId="7" fillId="0" borderId="28" xfId="478" applyNumberFormat="1" applyFont="1" applyBorder="1" applyAlignment="1">
      <alignment horizontal="center" vertical="top" wrapText="1"/>
    </xf>
    <xf numFmtId="10" fontId="7" fillId="0" borderId="28" xfId="0" applyNumberFormat="1" applyFont="1" applyBorder="1" applyAlignment="1">
      <alignment horizontal="center" vertical="top" wrapText="1"/>
    </xf>
    <xf numFmtId="17" fontId="94" fillId="39" borderId="46" xfId="0" applyNumberFormat="1" applyFont="1" applyFill="1" applyBorder="1" applyAlignment="1" quotePrefix="1">
      <alignment horizontal="center" vertical="center" wrapText="1"/>
    </xf>
    <xf numFmtId="17" fontId="94" fillId="39" borderId="63" xfId="0" applyNumberFormat="1" applyFont="1" applyFill="1" applyBorder="1" applyAlignment="1" quotePrefix="1">
      <alignment horizontal="center" vertical="center" wrapText="1"/>
    </xf>
    <xf numFmtId="17" fontId="94" fillId="39" borderId="63" xfId="0" applyNumberFormat="1" applyFont="1" applyFill="1" applyBorder="1" applyAlignment="1" quotePrefix="1">
      <alignment horizontal="center" vertical="center"/>
    </xf>
    <xf numFmtId="17" fontId="94" fillId="39" borderId="54" xfId="0" applyNumberFormat="1" applyFont="1" applyFill="1" applyBorder="1" applyAlignment="1" quotePrefix="1">
      <alignment horizontal="center" vertical="center" wrapText="1"/>
    </xf>
    <xf numFmtId="0" fontId="90" fillId="35" borderId="39" xfId="0" applyFont="1" applyFill="1" applyBorder="1" applyAlignment="1">
      <alignment horizontal="center" vertical="center"/>
    </xf>
    <xf numFmtId="0" fontId="90" fillId="36" borderId="39" xfId="0" applyFont="1" applyFill="1" applyBorder="1" applyAlignment="1">
      <alignment horizontal="center" vertical="center"/>
    </xf>
    <xf numFmtId="0" fontId="71" fillId="40" borderId="34" xfId="170" applyFill="1" applyBorder="1" applyAlignment="1">
      <alignment horizontal="center"/>
      <protection/>
    </xf>
    <xf numFmtId="10" fontId="0" fillId="0" borderId="0" xfId="0" applyNumberFormat="1" applyFont="1" applyAlignment="1">
      <alignment/>
    </xf>
    <xf numFmtId="0" fontId="71" fillId="34" borderId="16" xfId="170" applyFill="1" applyBorder="1" applyAlignment="1">
      <alignment horizontal="center"/>
      <protection/>
    </xf>
    <xf numFmtId="0" fontId="71" fillId="34" borderId="14" xfId="170" applyFill="1" applyBorder="1" applyAlignment="1">
      <alignment horizontal="center"/>
      <protection/>
    </xf>
    <xf numFmtId="0" fontId="71" fillId="34" borderId="34" xfId="170" applyFill="1" applyBorder="1" applyAlignment="1">
      <alignment horizontal="center"/>
      <protection/>
    </xf>
    <xf numFmtId="0" fontId="71" fillId="35" borderId="34" xfId="170" applyFill="1" applyBorder="1" applyAlignment="1">
      <alignment horizontal="center"/>
      <protection/>
    </xf>
    <xf numFmtId="0" fontId="0" fillId="34" borderId="32" xfId="216" applyFill="1" applyBorder="1" applyAlignment="1">
      <alignment horizontal="center"/>
      <protection/>
    </xf>
    <xf numFmtId="10" fontId="0" fillId="34" borderId="32" xfId="216" applyNumberFormat="1" applyFill="1" applyBorder="1" applyAlignment="1">
      <alignment horizontal="center"/>
      <protection/>
    </xf>
    <xf numFmtId="10" fontId="0" fillId="34" borderId="33" xfId="216" applyNumberFormat="1" applyFill="1" applyBorder="1" applyAlignment="1">
      <alignment horizontal="center"/>
      <protection/>
    </xf>
    <xf numFmtId="0" fontId="0" fillId="34" borderId="0" xfId="216" applyFill="1" applyBorder="1" applyAlignment="1">
      <alignment horizontal="center"/>
      <protection/>
    </xf>
    <xf numFmtId="10" fontId="0" fillId="34" borderId="0" xfId="216" applyNumberFormat="1" applyFill="1" applyBorder="1" applyAlignment="1">
      <alignment horizontal="center"/>
      <protection/>
    </xf>
    <xf numFmtId="10" fontId="0" fillId="34" borderId="35" xfId="216" applyNumberFormat="1" applyFill="1" applyBorder="1" applyAlignment="1">
      <alignment horizontal="center"/>
      <protection/>
    </xf>
    <xf numFmtId="0" fontId="0" fillId="35" borderId="0" xfId="216" applyFill="1" applyBorder="1" applyAlignment="1">
      <alignment horizontal="center"/>
      <protection/>
    </xf>
    <xf numFmtId="10" fontId="0" fillId="35" borderId="0" xfId="216" applyNumberFormat="1" applyFill="1" applyBorder="1" applyAlignment="1">
      <alignment horizontal="center"/>
      <protection/>
    </xf>
    <xf numFmtId="10" fontId="0" fillId="35" borderId="35" xfId="216" applyNumberFormat="1" applyFill="1" applyBorder="1" applyAlignment="1">
      <alignment horizontal="center"/>
      <protection/>
    </xf>
    <xf numFmtId="0" fontId="90" fillId="34" borderId="76" xfId="0" applyFont="1" applyFill="1" applyBorder="1" applyAlignment="1">
      <alignment horizontal="center" vertical="center"/>
    </xf>
    <xf numFmtId="1" fontId="90" fillId="35" borderId="20" xfId="478" applyNumberFormat="1" applyFont="1" applyFill="1" applyBorder="1" applyAlignment="1">
      <alignment horizontal="center" vertical="center"/>
    </xf>
    <xf numFmtId="0" fontId="90" fillId="36" borderId="20" xfId="0" applyFont="1" applyFill="1" applyBorder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83" fillId="34" borderId="18" xfId="378" applyFont="1" applyFill="1" applyBorder="1" applyAlignment="1">
      <alignment horizontal="center"/>
      <protection/>
    </xf>
    <xf numFmtId="0" fontId="83" fillId="34" borderId="13" xfId="378" applyFont="1" applyFill="1" applyBorder="1" applyAlignment="1">
      <alignment horizontal="center"/>
      <protection/>
    </xf>
    <xf numFmtId="0" fontId="83" fillId="35" borderId="18" xfId="378" applyFont="1" applyFill="1" applyBorder="1" applyAlignment="1">
      <alignment horizontal="center"/>
      <protection/>
    </xf>
    <xf numFmtId="0" fontId="83" fillId="35" borderId="13" xfId="378" applyFont="1" applyFill="1" applyBorder="1" applyAlignment="1">
      <alignment horizontal="center"/>
      <protection/>
    </xf>
    <xf numFmtId="0" fontId="83" fillId="9" borderId="18" xfId="378" applyFont="1" applyFill="1" applyBorder="1" applyAlignment="1">
      <alignment horizontal="center"/>
      <protection/>
    </xf>
    <xf numFmtId="0" fontId="83" fillId="9" borderId="13" xfId="378" applyFont="1" applyFill="1" applyBorder="1" applyAlignment="1">
      <alignment horizontal="center"/>
      <protection/>
    </xf>
    <xf numFmtId="0" fontId="63" fillId="39" borderId="77" xfId="233" applyFont="1" applyFill="1" applyBorder="1" applyAlignment="1">
      <alignment horizontal="center" vertical="center" wrapText="1"/>
      <protection/>
    </xf>
    <xf numFmtId="0" fontId="63" fillId="39" borderId="13" xfId="233" applyFont="1" applyFill="1" applyBorder="1" applyAlignment="1">
      <alignment horizontal="center" vertical="center" wrapText="1"/>
      <protection/>
    </xf>
    <xf numFmtId="0" fontId="60" fillId="39" borderId="34" xfId="378" applyFont="1" applyFill="1" applyBorder="1" applyAlignment="1">
      <alignment horizontal="center"/>
      <protection/>
    </xf>
    <xf numFmtId="0" fontId="0" fillId="40" borderId="16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10" fontId="0" fillId="40" borderId="36" xfId="0" applyNumberFormat="1" applyFill="1" applyBorder="1" applyAlignment="1">
      <alignment horizontal="center" vertical="center"/>
    </xf>
    <xf numFmtId="10" fontId="0" fillId="40" borderId="37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10" fontId="0" fillId="35" borderId="36" xfId="0" applyNumberFormat="1" applyFill="1" applyBorder="1" applyAlignment="1">
      <alignment horizontal="center"/>
    </xf>
    <xf numFmtId="10" fontId="0" fillId="35" borderId="37" xfId="0" applyNumberFormat="1" applyFill="1" applyBorder="1" applyAlignment="1">
      <alignment horizontal="center"/>
    </xf>
    <xf numFmtId="0" fontId="0" fillId="40" borderId="0" xfId="0" applyFill="1" applyBorder="1" applyAlignment="1">
      <alignment horizontal="center" vertical="center"/>
    </xf>
    <xf numFmtId="10" fontId="0" fillId="40" borderId="0" xfId="0" applyNumberFormat="1" applyFill="1" applyBorder="1" applyAlignment="1">
      <alignment horizontal="center" vertical="center"/>
    </xf>
    <xf numFmtId="0" fontId="82" fillId="39" borderId="0" xfId="0" applyFont="1" applyFill="1" applyAlignment="1">
      <alignment horizontal="left"/>
    </xf>
    <xf numFmtId="0" fontId="82" fillId="39" borderId="18" xfId="0" applyFont="1" applyFill="1" applyBorder="1" applyAlignment="1">
      <alignment horizontal="left"/>
    </xf>
    <xf numFmtId="0" fontId="82" fillId="39" borderId="77" xfId="0" applyFont="1" applyFill="1" applyBorder="1" applyAlignment="1">
      <alignment horizontal="left"/>
    </xf>
    <xf numFmtId="0" fontId="0" fillId="40" borderId="34" xfId="0" applyFill="1" applyBorder="1" applyAlignment="1">
      <alignment horizontal="center" vertical="center"/>
    </xf>
    <xf numFmtId="10" fontId="0" fillId="40" borderId="35" xfId="0" applyNumberFormat="1" applyFill="1" applyBorder="1" applyAlignment="1">
      <alignment horizontal="center" vertical="center"/>
    </xf>
    <xf numFmtId="17" fontId="94" fillId="39" borderId="67" xfId="0" applyNumberFormat="1" applyFont="1" applyFill="1" applyBorder="1" applyAlignment="1" quotePrefix="1">
      <alignment horizontal="center" vertical="center" wrapText="1"/>
    </xf>
    <xf numFmtId="17" fontId="94" fillId="39" borderId="68" xfId="0" applyNumberFormat="1" applyFont="1" applyFill="1" applyBorder="1" applyAlignment="1" quotePrefix="1">
      <alignment horizontal="center" vertical="center" wrapText="1"/>
    </xf>
    <xf numFmtId="17" fontId="94" fillId="39" borderId="69" xfId="0" applyNumberFormat="1" applyFont="1" applyFill="1" applyBorder="1" applyAlignment="1" quotePrefix="1">
      <alignment horizontal="center" vertical="center" wrapText="1"/>
    </xf>
    <xf numFmtId="10" fontId="96" fillId="0" borderId="78" xfId="478" applyNumberFormat="1" applyFont="1" applyBorder="1" applyAlignment="1">
      <alignment horizontal="center"/>
    </xf>
    <xf numFmtId="10" fontId="96" fillId="0" borderId="79" xfId="478" applyNumberFormat="1" applyFont="1" applyBorder="1" applyAlignment="1">
      <alignment horizontal="center"/>
    </xf>
    <xf numFmtId="10" fontId="96" fillId="0" borderId="80" xfId="478" applyNumberFormat="1" applyFont="1" applyBorder="1" applyAlignment="1">
      <alignment horizontal="center" vertical="center"/>
    </xf>
    <xf numFmtId="0" fontId="96" fillId="34" borderId="46" xfId="0" applyFont="1" applyFill="1" applyBorder="1" applyAlignment="1">
      <alignment horizontal="center" vertical="center"/>
    </xf>
    <xf numFmtId="0" fontId="90" fillId="34" borderId="63" xfId="0" applyFont="1" applyFill="1" applyBorder="1" applyAlignment="1">
      <alignment horizontal="center" vertical="center"/>
    </xf>
    <xf numFmtId="0" fontId="90" fillId="34" borderId="52" xfId="0" applyFont="1" applyFill="1" applyBorder="1" applyAlignment="1">
      <alignment horizontal="center" vertical="center"/>
    </xf>
    <xf numFmtId="0" fontId="96" fillId="0" borderId="47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96" fillId="0" borderId="62" xfId="0" applyFont="1" applyBorder="1" applyAlignment="1">
      <alignment horizontal="center" vertical="center"/>
    </xf>
    <xf numFmtId="0" fontId="0" fillId="9" borderId="0" xfId="0" applyFill="1" applyBorder="1" applyAlignment="1">
      <alignment/>
    </xf>
    <xf numFmtId="0" fontId="0" fillId="9" borderId="34" xfId="0" applyFill="1" applyBorder="1" applyAlignment="1">
      <alignment horizontal="center" vertical="center"/>
    </xf>
    <xf numFmtId="0" fontId="60" fillId="39" borderId="16" xfId="378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10" fontId="0" fillId="34" borderId="77" xfId="0" applyNumberFormat="1" applyFill="1" applyBorder="1" applyAlignment="1">
      <alignment horizontal="center"/>
    </xf>
    <xf numFmtId="10" fontId="0" fillId="34" borderId="13" xfId="0" applyNumberFormat="1" applyFill="1" applyBorder="1" applyAlignment="1">
      <alignment horizontal="center"/>
    </xf>
    <xf numFmtId="0" fontId="53" fillId="34" borderId="46" xfId="0" applyFont="1" applyFill="1" applyBorder="1" applyAlignment="1">
      <alignment horizontal="center" vertical="center"/>
    </xf>
    <xf numFmtId="10" fontId="53" fillId="34" borderId="52" xfId="478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10" fontId="53" fillId="35" borderId="39" xfId="478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0" fontId="53" fillId="36" borderId="39" xfId="478" applyNumberFormat="1" applyFont="1" applyFill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9" fontId="54" fillId="0" borderId="62" xfId="478" applyFont="1" applyBorder="1" applyAlignment="1">
      <alignment horizontal="center" vertical="center"/>
    </xf>
    <xf numFmtId="0" fontId="0" fillId="9" borderId="32" xfId="0" applyFill="1" applyBorder="1" applyAlignment="1">
      <alignment/>
    </xf>
    <xf numFmtId="10" fontId="0" fillId="9" borderId="32" xfId="0" applyNumberFormat="1" applyFill="1" applyBorder="1" applyAlignment="1">
      <alignment/>
    </xf>
    <xf numFmtId="10" fontId="0" fillId="9" borderId="33" xfId="0" applyNumberFormat="1" applyFill="1" applyBorder="1" applyAlignment="1">
      <alignment/>
    </xf>
    <xf numFmtId="10" fontId="0" fillId="9" borderId="0" xfId="0" applyNumberFormat="1" applyFill="1" applyBorder="1" applyAlignment="1">
      <alignment/>
    </xf>
    <xf numFmtId="10" fontId="0" fillId="9" borderId="35" xfId="0" applyNumberFormat="1" applyFill="1" applyBorder="1" applyAlignment="1">
      <alignment/>
    </xf>
    <xf numFmtId="0" fontId="0" fillId="9" borderId="36" xfId="0" applyFill="1" applyBorder="1" applyAlignment="1">
      <alignment/>
    </xf>
    <xf numFmtId="10" fontId="0" fillId="9" borderId="36" xfId="0" applyNumberFormat="1" applyFill="1" applyBorder="1" applyAlignment="1">
      <alignment/>
    </xf>
    <xf numFmtId="10" fontId="0" fillId="9" borderId="37" xfId="0" applyNumberFormat="1" applyFill="1" applyBorder="1" applyAlignment="1">
      <alignment/>
    </xf>
    <xf numFmtId="0" fontId="0" fillId="9" borderId="14" xfId="0" applyFill="1" applyBorder="1" applyAlignment="1">
      <alignment horizontal="center" vertical="center"/>
    </xf>
    <xf numFmtId="0" fontId="94" fillId="39" borderId="18" xfId="233" applyFont="1" applyFill="1" applyBorder="1" applyAlignment="1">
      <alignment horizontal="center" vertical="center" textRotation="90"/>
      <protection/>
    </xf>
    <xf numFmtId="0" fontId="94" fillId="39" borderId="77" xfId="233" applyFont="1" applyFill="1" applyBorder="1" applyAlignment="1">
      <alignment horizontal="center" vertical="center" textRotation="90"/>
      <protection/>
    </xf>
    <xf numFmtId="0" fontId="0" fillId="9" borderId="33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10" fontId="7" fillId="33" borderId="28" xfId="0" applyNumberFormat="1" applyFont="1" applyFill="1" applyBorder="1" applyAlignment="1">
      <alignment horizontal="center" vertical="top" wrapText="1"/>
    </xf>
    <xf numFmtId="0" fontId="102" fillId="39" borderId="18" xfId="378" applyFont="1" applyFill="1" applyBorder="1" applyAlignment="1">
      <alignment horizontal="center"/>
      <protection/>
    </xf>
    <xf numFmtId="0" fontId="102" fillId="39" borderId="77" xfId="378" applyFont="1" applyFill="1" applyBorder="1" applyAlignment="1">
      <alignment horizontal="center"/>
      <protection/>
    </xf>
    <xf numFmtId="0" fontId="102" fillId="39" borderId="13" xfId="378" applyFont="1" applyFill="1" applyBorder="1" applyAlignment="1">
      <alignment horizontal="center"/>
      <protection/>
    </xf>
    <xf numFmtId="0" fontId="0" fillId="9" borderId="0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/>
    </xf>
    <xf numFmtId="0" fontId="0" fillId="9" borderId="81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32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49" fontId="63" fillId="39" borderId="36" xfId="0" applyNumberFormat="1" applyFont="1" applyFill="1" applyBorder="1" applyAlignment="1">
      <alignment horizontal="center"/>
    </xf>
    <xf numFmtId="49" fontId="63" fillId="39" borderId="37" xfId="0" applyNumberFormat="1" applyFont="1" applyFill="1" applyBorder="1" applyAlignment="1">
      <alignment horizontal="center"/>
    </xf>
    <xf numFmtId="49" fontId="103" fillId="39" borderId="15" xfId="233" applyNumberFormat="1" applyFont="1" applyFill="1" applyBorder="1" applyAlignment="1">
      <alignment horizontal="center" vertical="center" textRotation="90"/>
      <protection/>
    </xf>
    <xf numFmtId="49" fontId="103" fillId="39" borderId="81" xfId="233" applyNumberFormat="1" applyFont="1" applyFill="1" applyBorder="1" applyAlignment="1">
      <alignment horizontal="center" vertical="center" textRotation="90"/>
      <protection/>
    </xf>
    <xf numFmtId="49" fontId="103" fillId="39" borderId="17" xfId="233" applyNumberFormat="1" applyFont="1" applyFill="1" applyBorder="1" applyAlignment="1">
      <alignment horizontal="center" vertical="center" textRotation="90"/>
      <protection/>
    </xf>
    <xf numFmtId="0" fontId="104" fillId="39" borderId="14" xfId="0" applyFont="1" applyFill="1" applyBorder="1" applyAlignment="1">
      <alignment horizontal="left"/>
    </xf>
    <xf numFmtId="0" fontId="104" fillId="39" borderId="32" xfId="0" applyFont="1" applyFill="1" applyBorder="1" applyAlignment="1">
      <alignment horizontal="left"/>
    </xf>
    <xf numFmtId="0" fontId="104" fillId="39" borderId="33" xfId="0" applyFont="1" applyFill="1" applyBorder="1" applyAlignment="1">
      <alignment horizontal="left"/>
    </xf>
    <xf numFmtId="49" fontId="63" fillId="39" borderId="16" xfId="0" applyNumberFormat="1" applyFont="1" applyFill="1" applyBorder="1" applyAlignment="1">
      <alignment horizontal="left"/>
    </xf>
    <xf numFmtId="49" fontId="63" fillId="39" borderId="36" xfId="0" applyNumberFormat="1" applyFont="1" applyFill="1" applyBorder="1" applyAlignment="1">
      <alignment horizontal="left"/>
    </xf>
    <xf numFmtId="0" fontId="63" fillId="41" borderId="81" xfId="233" applyFont="1" applyFill="1" applyBorder="1" applyAlignment="1">
      <alignment horizontal="center" vertical="center" textRotation="90" wrapText="1"/>
      <protection/>
    </xf>
    <xf numFmtId="0" fontId="63" fillId="39" borderId="15" xfId="233" applyFont="1" applyFill="1" applyBorder="1" applyAlignment="1">
      <alignment horizontal="center" vertical="center" textRotation="90"/>
      <protection/>
    </xf>
    <xf numFmtId="0" fontId="63" fillId="39" borderId="81" xfId="233" applyFont="1" applyFill="1" applyBorder="1" applyAlignment="1">
      <alignment horizontal="center" vertical="center" textRotation="90"/>
      <protection/>
    </xf>
    <xf numFmtId="0" fontId="63" fillId="39" borderId="17" xfId="233" applyFont="1" applyFill="1" applyBorder="1" applyAlignment="1">
      <alignment horizontal="center" vertical="center" textRotation="90"/>
      <protection/>
    </xf>
    <xf numFmtId="0" fontId="102" fillId="39" borderId="18" xfId="378" applyFont="1" applyFill="1" applyBorder="1" applyAlignment="1">
      <alignment horizontal="center"/>
      <protection/>
    </xf>
    <xf numFmtId="0" fontId="102" fillId="39" borderId="77" xfId="378" applyFont="1" applyFill="1" applyBorder="1" applyAlignment="1">
      <alignment horizontal="center"/>
      <protection/>
    </xf>
    <xf numFmtId="0" fontId="102" fillId="39" borderId="13" xfId="378" applyFont="1" applyFill="1" applyBorder="1" applyAlignment="1">
      <alignment horizontal="center"/>
      <protection/>
    </xf>
    <xf numFmtId="0" fontId="83" fillId="34" borderId="18" xfId="378" applyFont="1" applyFill="1" applyBorder="1" applyAlignment="1">
      <alignment horizontal="center"/>
      <protection/>
    </xf>
    <xf numFmtId="0" fontId="83" fillId="34" borderId="13" xfId="378" applyFont="1" applyFill="1" applyBorder="1" applyAlignment="1">
      <alignment horizontal="center"/>
      <protection/>
    </xf>
    <xf numFmtId="0" fontId="83" fillId="35" borderId="18" xfId="378" applyFont="1" applyFill="1" applyBorder="1" applyAlignment="1">
      <alignment horizontal="center"/>
      <protection/>
    </xf>
    <xf numFmtId="0" fontId="83" fillId="35" borderId="13" xfId="378" applyFont="1" applyFill="1" applyBorder="1" applyAlignment="1">
      <alignment horizontal="center"/>
      <protection/>
    </xf>
    <xf numFmtId="0" fontId="83" fillId="36" borderId="18" xfId="378" applyFont="1" applyFill="1" applyBorder="1" applyAlignment="1">
      <alignment horizontal="center"/>
      <protection/>
    </xf>
    <xf numFmtId="0" fontId="83" fillId="36" borderId="13" xfId="378" applyFont="1" applyFill="1" applyBorder="1" applyAlignment="1">
      <alignment horizontal="center"/>
      <protection/>
    </xf>
    <xf numFmtId="0" fontId="83" fillId="34" borderId="14" xfId="378" applyFont="1" applyFill="1" applyBorder="1" applyAlignment="1">
      <alignment horizontal="center"/>
      <protection/>
    </xf>
    <xf numFmtId="0" fontId="83" fillId="34" borderId="33" xfId="378" applyFont="1" applyFill="1" applyBorder="1" applyAlignment="1">
      <alignment horizontal="center"/>
      <protection/>
    </xf>
    <xf numFmtId="0" fontId="83" fillId="33" borderId="18" xfId="378" applyFont="1" applyFill="1" applyBorder="1" applyAlignment="1">
      <alignment horizontal="center"/>
      <protection/>
    </xf>
    <xf numFmtId="0" fontId="83" fillId="33" borderId="13" xfId="378" applyFont="1" applyFill="1" applyBorder="1" applyAlignment="1">
      <alignment horizontal="center"/>
      <protection/>
    </xf>
    <xf numFmtId="0" fontId="104" fillId="39" borderId="0" xfId="0" applyFont="1" applyFill="1" applyAlignment="1">
      <alignment horizontal="center"/>
    </xf>
    <xf numFmtId="49" fontId="63" fillId="39" borderId="0" xfId="0" applyNumberFormat="1" applyFont="1" applyFill="1" applyAlignment="1">
      <alignment horizontal="center"/>
    </xf>
    <xf numFmtId="0" fontId="81" fillId="39" borderId="0" xfId="0" applyFont="1" applyFill="1" applyAlignment="1">
      <alignment horizontal="center"/>
    </xf>
    <xf numFmtId="0" fontId="60" fillId="39" borderId="0" xfId="0" applyFont="1" applyFill="1" applyAlignment="1">
      <alignment horizontal="center"/>
    </xf>
    <xf numFmtId="0" fontId="78" fillId="0" borderId="35" xfId="0" applyFont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92" fillId="6" borderId="34" xfId="0" applyFont="1" applyFill="1" applyBorder="1" applyAlignment="1">
      <alignment horizontal="center" vertical="center" wrapText="1"/>
    </xf>
    <xf numFmtId="0" fontId="92" fillId="6" borderId="16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6" fillId="0" borderId="18" xfId="0" applyFont="1" applyBorder="1" applyAlignment="1">
      <alignment horizontal="center"/>
    </xf>
    <xf numFmtId="0" fontId="86" fillId="0" borderId="77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17" fontId="80" fillId="39" borderId="82" xfId="0" applyNumberFormat="1" applyFont="1" applyFill="1" applyBorder="1" applyAlignment="1" quotePrefix="1">
      <alignment horizontal="center" vertical="center" wrapText="1"/>
    </xf>
    <xf numFmtId="17" fontId="80" fillId="39" borderId="83" xfId="0" applyNumberFormat="1" applyFont="1" applyFill="1" applyBorder="1" applyAlignment="1" quotePrefix="1">
      <alignment horizontal="center" vertical="center" wrapText="1"/>
    </xf>
    <xf numFmtId="0" fontId="96" fillId="0" borderId="18" xfId="0" applyFont="1" applyBorder="1" applyAlignment="1">
      <alignment horizontal="center"/>
    </xf>
    <xf numFmtId="0" fontId="96" fillId="0" borderId="77" xfId="0" applyFont="1" applyBorder="1" applyAlignment="1">
      <alignment horizontal="center"/>
    </xf>
    <xf numFmtId="0" fontId="96" fillId="0" borderId="13" xfId="0" applyFont="1" applyBorder="1" applyAlignment="1">
      <alignment horizontal="center"/>
    </xf>
    <xf numFmtId="17" fontId="80" fillId="39" borderId="84" xfId="0" applyNumberFormat="1" applyFont="1" applyFill="1" applyBorder="1" applyAlignment="1" quotePrefix="1">
      <alignment horizontal="center" vertical="center" wrapText="1"/>
    </xf>
    <xf numFmtId="17" fontId="80" fillId="39" borderId="82" xfId="0" applyNumberFormat="1" applyFont="1" applyFill="1" applyBorder="1" applyAlignment="1" quotePrefix="1">
      <alignment horizontal="center" vertical="center"/>
    </xf>
    <xf numFmtId="17" fontId="80" fillId="39" borderId="83" xfId="0" applyNumberFormat="1" applyFont="1" applyFill="1" applyBorder="1" applyAlignment="1" quotePrefix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92" fillId="38" borderId="14" xfId="0" applyFont="1" applyFill="1" applyBorder="1" applyAlignment="1">
      <alignment horizontal="center" vertical="center" wrapText="1"/>
    </xf>
    <xf numFmtId="0" fontId="92" fillId="38" borderId="34" xfId="0" applyFont="1" applyFill="1" applyBorder="1" applyAlignment="1">
      <alignment horizontal="center" vertical="center" wrapText="1"/>
    </xf>
    <xf numFmtId="0" fontId="92" fillId="38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7" fontId="80" fillId="39" borderId="85" xfId="0" applyNumberFormat="1" applyFont="1" applyFill="1" applyBorder="1" applyAlignment="1" quotePrefix="1">
      <alignment horizontal="center" vertical="center" wrapText="1"/>
    </xf>
    <xf numFmtId="0" fontId="99" fillId="39" borderId="0" xfId="0" applyFont="1" applyFill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92" fillId="6" borderId="14" xfId="0" applyFont="1" applyFill="1" applyBorder="1" applyAlignment="1">
      <alignment horizontal="center" vertical="center" wrapText="1"/>
    </xf>
    <xf numFmtId="0" fontId="97" fillId="6" borderId="46" xfId="0" applyFont="1" applyFill="1" applyBorder="1" applyAlignment="1">
      <alignment horizontal="center" vertical="center" wrapText="1"/>
    </xf>
    <xf numFmtId="0" fontId="97" fillId="6" borderId="10" xfId="0" applyFont="1" applyFill="1" applyBorder="1" applyAlignment="1">
      <alignment horizontal="center" vertical="center" wrapText="1"/>
    </xf>
    <xf numFmtId="0" fontId="97" fillId="6" borderId="47" xfId="0" applyFont="1" applyFill="1" applyBorder="1" applyAlignment="1">
      <alignment horizontal="center" vertical="center" wrapText="1"/>
    </xf>
    <xf numFmtId="0" fontId="97" fillId="7" borderId="59" xfId="0" applyFont="1" applyFill="1" applyBorder="1" applyAlignment="1">
      <alignment horizontal="center" vertical="center" wrapText="1"/>
    </xf>
    <xf numFmtId="0" fontId="97" fillId="7" borderId="10" xfId="0" applyFont="1" applyFill="1" applyBorder="1" applyAlignment="1">
      <alignment horizontal="center" vertical="center" wrapText="1"/>
    </xf>
    <xf numFmtId="0" fontId="97" fillId="7" borderId="47" xfId="0" applyFont="1" applyFill="1" applyBorder="1" applyAlignment="1">
      <alignment horizontal="center" vertical="center" wrapText="1"/>
    </xf>
    <xf numFmtId="0" fontId="86" fillId="0" borderId="86" xfId="0" applyFont="1" applyBorder="1" applyAlignment="1">
      <alignment horizontal="center"/>
    </xf>
    <xf numFmtId="0" fontId="86" fillId="0" borderId="87" xfId="0" applyFont="1" applyBorder="1" applyAlignment="1">
      <alignment horizontal="center"/>
    </xf>
    <xf numFmtId="0" fontId="86" fillId="0" borderId="88" xfId="0" applyFont="1" applyBorder="1" applyAlignment="1">
      <alignment horizontal="center"/>
    </xf>
    <xf numFmtId="0" fontId="97" fillId="7" borderId="46" xfId="0" applyFont="1" applyFill="1" applyBorder="1" applyAlignment="1">
      <alignment horizontal="center" vertical="center" wrapText="1"/>
    </xf>
    <xf numFmtId="0" fontId="86" fillId="0" borderId="16" xfId="0" applyFont="1" applyBorder="1" applyAlignment="1">
      <alignment horizontal="center"/>
    </xf>
    <xf numFmtId="0" fontId="86" fillId="0" borderId="36" xfId="0" applyFont="1" applyBorder="1" applyAlignment="1">
      <alignment horizontal="center"/>
    </xf>
    <xf numFmtId="0" fontId="88" fillId="34" borderId="18" xfId="0" applyFont="1" applyFill="1" applyBorder="1" applyAlignment="1">
      <alignment horizontal="center" vertical="center" wrapText="1"/>
    </xf>
    <xf numFmtId="0" fontId="88" fillId="34" borderId="77" xfId="0" applyFont="1" applyFill="1" applyBorder="1" applyAlignment="1">
      <alignment horizontal="center" vertical="center" wrapText="1"/>
    </xf>
    <xf numFmtId="0" fontId="88" fillId="34" borderId="13" xfId="0" applyFont="1" applyFill="1" applyBorder="1" applyAlignment="1">
      <alignment horizontal="center" vertical="center" wrapText="1"/>
    </xf>
    <xf numFmtId="0" fontId="88" fillId="35" borderId="18" xfId="0" applyFont="1" applyFill="1" applyBorder="1" applyAlignment="1">
      <alignment horizontal="center" vertical="center" wrapText="1"/>
    </xf>
    <xf numFmtId="0" fontId="88" fillId="35" borderId="77" xfId="0" applyFont="1" applyFill="1" applyBorder="1" applyAlignment="1">
      <alignment horizontal="center" vertical="center" wrapText="1"/>
    </xf>
    <xf numFmtId="0" fontId="88" fillId="35" borderId="13" xfId="0" applyFont="1" applyFill="1" applyBorder="1" applyAlignment="1">
      <alignment horizontal="center" vertical="center" wrapText="1"/>
    </xf>
    <xf numFmtId="0" fontId="88" fillId="36" borderId="18" xfId="0" applyFont="1" applyFill="1" applyBorder="1" applyAlignment="1">
      <alignment horizontal="center" vertical="center" wrapText="1"/>
    </xf>
    <xf numFmtId="0" fontId="88" fillId="36" borderId="77" xfId="0" applyFont="1" applyFill="1" applyBorder="1" applyAlignment="1">
      <alignment horizontal="center" vertical="center" wrapText="1"/>
    </xf>
    <xf numFmtId="0" fontId="88" fillId="36" borderId="13" xfId="0" applyFont="1" applyFill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77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</cellXfs>
  <cellStyles count="4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Énfasis1" xfId="60"/>
    <cellStyle name="Énfasis1 2" xfId="61"/>
    <cellStyle name="Énfasis2" xfId="62"/>
    <cellStyle name="Énfasis2 2" xfId="63"/>
    <cellStyle name="Énfasis3" xfId="64"/>
    <cellStyle name="Énfasis3 2" xfId="65"/>
    <cellStyle name="Énfasis4" xfId="66"/>
    <cellStyle name="Énfasis4 2" xfId="67"/>
    <cellStyle name="Énfasis5" xfId="68"/>
    <cellStyle name="Énfasis5 2" xfId="69"/>
    <cellStyle name="Énfasis6" xfId="70"/>
    <cellStyle name="Énfasis6 2" xfId="71"/>
    <cellStyle name="Entrada" xfId="72"/>
    <cellStyle name="Entrada 2" xfId="73"/>
    <cellStyle name="Hyperlink" xfId="74"/>
    <cellStyle name="Followed Hyperlink" xfId="75"/>
    <cellStyle name="Incorrecto" xfId="76"/>
    <cellStyle name="Incorrecto 2" xfId="77"/>
    <cellStyle name="Comma" xfId="78"/>
    <cellStyle name="Comma [0]" xfId="79"/>
    <cellStyle name="Millares [0] 10" xfId="80"/>
    <cellStyle name="Millares [0] 2" xfId="81"/>
    <cellStyle name="Millares [0] 2 2" xfId="82"/>
    <cellStyle name="Millares [0] 3" xfId="83"/>
    <cellStyle name="Millares [0] 3 2" xfId="84"/>
    <cellStyle name="Millares [0] 4" xfId="85"/>
    <cellStyle name="Millares [0] 4 2" xfId="86"/>
    <cellStyle name="Millares [0] 5" xfId="87"/>
    <cellStyle name="Millares [0] 5 2" xfId="88"/>
    <cellStyle name="Millares [0] 6" xfId="89"/>
    <cellStyle name="Millares [0] 6 2" xfId="90"/>
    <cellStyle name="Millares [0] 7" xfId="91"/>
    <cellStyle name="Millares [0] 7 2" xfId="92"/>
    <cellStyle name="Millares [0] 8" xfId="93"/>
    <cellStyle name="Millares [0] 9" xfId="94"/>
    <cellStyle name="Millares 10" xfId="95"/>
    <cellStyle name="Millares 10 2" xfId="96"/>
    <cellStyle name="Millares 11" xfId="97"/>
    <cellStyle name="Millares 11 2" xfId="98"/>
    <cellStyle name="Millares 12" xfId="99"/>
    <cellStyle name="Millares 12 2" xfId="100"/>
    <cellStyle name="Millares 13" xfId="101"/>
    <cellStyle name="Millares 13 2" xfId="102"/>
    <cellStyle name="Millares 14" xfId="103"/>
    <cellStyle name="Millares 14 2" xfId="104"/>
    <cellStyle name="Millares 15" xfId="105"/>
    <cellStyle name="Millares 15 2" xfId="106"/>
    <cellStyle name="Millares 16" xfId="107"/>
    <cellStyle name="Millares 16 2" xfId="108"/>
    <cellStyle name="Millares 17" xfId="109"/>
    <cellStyle name="Millares 17 2" xfId="110"/>
    <cellStyle name="Millares 18" xfId="111"/>
    <cellStyle name="Millares 18 2" xfId="112"/>
    <cellStyle name="Millares 19" xfId="113"/>
    <cellStyle name="Millares 19 2" xfId="114"/>
    <cellStyle name="Millares 2" xfId="115"/>
    <cellStyle name="Millares 2 2" xfId="116"/>
    <cellStyle name="Millares 20" xfId="117"/>
    <cellStyle name="Millares 20 2" xfId="118"/>
    <cellStyle name="Millares 21" xfId="119"/>
    <cellStyle name="Millares 21 2" xfId="120"/>
    <cellStyle name="Millares 22" xfId="121"/>
    <cellStyle name="Millares 22 2" xfId="122"/>
    <cellStyle name="Millares 23" xfId="123"/>
    <cellStyle name="Millares 24" xfId="124"/>
    <cellStyle name="Millares 25" xfId="125"/>
    <cellStyle name="Millares 26" xfId="126"/>
    <cellStyle name="Millares 27" xfId="127"/>
    <cellStyle name="Millares 28" xfId="128"/>
    <cellStyle name="Millares 29" xfId="129"/>
    <cellStyle name="Millares 3" xfId="130"/>
    <cellStyle name="Millares 3 2" xfId="131"/>
    <cellStyle name="Millares 30" xfId="132"/>
    <cellStyle name="Millares 31" xfId="133"/>
    <cellStyle name="Millares 32" xfId="134"/>
    <cellStyle name="Millares 33" xfId="135"/>
    <cellStyle name="Millares 34" xfId="136"/>
    <cellStyle name="Millares 4" xfId="137"/>
    <cellStyle name="Millares 4 2" xfId="138"/>
    <cellStyle name="Millares 5" xfId="139"/>
    <cellStyle name="Millares 5 2" xfId="140"/>
    <cellStyle name="Millares 6" xfId="141"/>
    <cellStyle name="Millares 6 2" xfId="142"/>
    <cellStyle name="Millares 7" xfId="143"/>
    <cellStyle name="Millares 7 2" xfId="144"/>
    <cellStyle name="Millares 8" xfId="145"/>
    <cellStyle name="Millares 8 2" xfId="146"/>
    <cellStyle name="Millares 9" xfId="147"/>
    <cellStyle name="Millares 9 2" xfId="148"/>
    <cellStyle name="Currency" xfId="149"/>
    <cellStyle name="Currency [0]" xfId="150"/>
    <cellStyle name="Moneda 10" xfId="151"/>
    <cellStyle name="Moneda 2" xfId="152"/>
    <cellStyle name="Moneda 2 2" xfId="153"/>
    <cellStyle name="Moneda 3" xfId="154"/>
    <cellStyle name="Moneda 3 2" xfId="155"/>
    <cellStyle name="Moneda 4" xfId="156"/>
    <cellStyle name="Moneda 4 2" xfId="157"/>
    <cellStyle name="Moneda 5" xfId="158"/>
    <cellStyle name="Moneda 5 2" xfId="159"/>
    <cellStyle name="Moneda 6" xfId="160"/>
    <cellStyle name="Moneda 6 2" xfId="161"/>
    <cellStyle name="Moneda 7" xfId="162"/>
    <cellStyle name="Moneda 7 2" xfId="163"/>
    <cellStyle name="Moneda 8" xfId="164"/>
    <cellStyle name="Moneda 9" xfId="165"/>
    <cellStyle name="Neutral" xfId="166"/>
    <cellStyle name="Neutral 2" xfId="167"/>
    <cellStyle name="Normal 10" xfId="168"/>
    <cellStyle name="Normal 10 2" xfId="169"/>
    <cellStyle name="Normal 11" xfId="170"/>
    <cellStyle name="Normal 11 2" xfId="171"/>
    <cellStyle name="Normal 11 2 2" xfId="172"/>
    <cellStyle name="Normal 11 2 2 2" xfId="173"/>
    <cellStyle name="Normal 11 2 2 2 2" xfId="174"/>
    <cellStyle name="Normal 11 2 2 3" xfId="175"/>
    <cellStyle name="Normal 11 2 3" xfId="176"/>
    <cellStyle name="Normal 11 2 3 2" xfId="177"/>
    <cellStyle name="Normal 11 2 4" xfId="178"/>
    <cellStyle name="Normal 11 2 5" xfId="179"/>
    <cellStyle name="Normal 11 3" xfId="180"/>
    <cellStyle name="Normal 11 3 2" xfId="181"/>
    <cellStyle name="Normal 11 3 2 2" xfId="182"/>
    <cellStyle name="Normal 11 3 3" xfId="183"/>
    <cellStyle name="Normal 11 4" xfId="184"/>
    <cellStyle name="Normal 11 4 2" xfId="185"/>
    <cellStyle name="Normal 11 5" xfId="186"/>
    <cellStyle name="Normal 12" xfId="187"/>
    <cellStyle name="Normal 12 2" xfId="188"/>
    <cellStyle name="Normal 12 3" xfId="189"/>
    <cellStyle name="Normal 13" xfId="190"/>
    <cellStyle name="Normal 13 2" xfId="191"/>
    <cellStyle name="Normal 13 2 2" xfId="192"/>
    <cellStyle name="Normal 13 2 2 2" xfId="193"/>
    <cellStyle name="Normal 13 2 3" xfId="194"/>
    <cellStyle name="Normal 13 3" xfId="195"/>
    <cellStyle name="Normal 13 3 2" xfId="196"/>
    <cellStyle name="Normal 13 4" xfId="197"/>
    <cellStyle name="Normal 14" xfId="198"/>
    <cellStyle name="Normal 14 2" xfId="199"/>
    <cellStyle name="Normal 14 2 2" xfId="200"/>
    <cellStyle name="Normal 14 2 2 2" xfId="201"/>
    <cellStyle name="Normal 14 2 3" xfId="202"/>
    <cellStyle name="Normal 14 3" xfId="203"/>
    <cellStyle name="Normal 14 3 2" xfId="204"/>
    <cellStyle name="Normal 14 4" xfId="205"/>
    <cellStyle name="Normal 15" xfId="206"/>
    <cellStyle name="Normal 15 2" xfId="207"/>
    <cellStyle name="Normal 15 2 2" xfId="208"/>
    <cellStyle name="Normal 15 3" xfId="209"/>
    <cellStyle name="Normal 16" xfId="210"/>
    <cellStyle name="Normal 17" xfId="211"/>
    <cellStyle name="Normal 17 2" xfId="212"/>
    <cellStyle name="Normal 18" xfId="213"/>
    <cellStyle name="Normal 19" xfId="214"/>
    <cellStyle name="Normal 2" xfId="215"/>
    <cellStyle name="Normal 2 2" xfId="216"/>
    <cellStyle name="Normal 2 2 2" xfId="217"/>
    <cellStyle name="Normal 2 2 3" xfId="218"/>
    <cellStyle name="Normal 2 3" xfId="219"/>
    <cellStyle name="Normal 2 3 2" xfId="220"/>
    <cellStyle name="Normal 2 3 3" xfId="221"/>
    <cellStyle name="Normal 2 4" xfId="222"/>
    <cellStyle name="Normal 2 4 2" xfId="223"/>
    <cellStyle name="Normal 2 4 3" xfId="224"/>
    <cellStyle name="Normal 2 5" xfId="225"/>
    <cellStyle name="Normal 2 6" xfId="226"/>
    <cellStyle name="Normal 2 7" xfId="227"/>
    <cellStyle name="Normal 2 8" xfId="228"/>
    <cellStyle name="Normal 20" xfId="229"/>
    <cellStyle name="Normal 21" xfId="230"/>
    <cellStyle name="Normal 22" xfId="231"/>
    <cellStyle name="Normal 25" xfId="232"/>
    <cellStyle name="Normal 3" xfId="233"/>
    <cellStyle name="Normal 3 2" xfId="234"/>
    <cellStyle name="Normal 30" xfId="235"/>
    <cellStyle name="Normal 4" xfId="236"/>
    <cellStyle name="Normal 4 2" xfId="237"/>
    <cellStyle name="Normal 5" xfId="238"/>
    <cellStyle name="Normal 5 2" xfId="239"/>
    <cellStyle name="Normal 5 2 2" xfId="240"/>
    <cellStyle name="Normal 5 2 2 2" xfId="241"/>
    <cellStyle name="Normal 5 2 2 2 2" xfId="242"/>
    <cellStyle name="Normal 5 2 2 2 2 2" xfId="243"/>
    <cellStyle name="Normal 5 2 2 2 2 2 2" xfId="244"/>
    <cellStyle name="Normal 5 2 2 2 2 2 2 2" xfId="245"/>
    <cellStyle name="Normal 5 2 2 2 2 2 3" xfId="246"/>
    <cellStyle name="Normal 5 2 2 2 2 3" xfId="247"/>
    <cellStyle name="Normal 5 2 2 2 2 3 2" xfId="248"/>
    <cellStyle name="Normal 5 2 2 2 2 4" xfId="249"/>
    <cellStyle name="Normal 5 2 2 2 3" xfId="250"/>
    <cellStyle name="Normal 5 2 2 2 3 2" xfId="251"/>
    <cellStyle name="Normal 5 2 2 2 3 2 2" xfId="252"/>
    <cellStyle name="Normal 5 2 2 2 3 3" xfId="253"/>
    <cellStyle name="Normal 5 2 2 2 4" xfId="254"/>
    <cellStyle name="Normal 5 2 2 2 4 2" xfId="255"/>
    <cellStyle name="Normal 5 2 2 2 5" xfId="256"/>
    <cellStyle name="Normal 5 2 2 3" xfId="257"/>
    <cellStyle name="Normal 5 2 2 3 2" xfId="258"/>
    <cellStyle name="Normal 5 2 2 3 2 2" xfId="259"/>
    <cellStyle name="Normal 5 2 2 3 2 2 2" xfId="260"/>
    <cellStyle name="Normal 5 2 2 3 2 3" xfId="261"/>
    <cellStyle name="Normal 5 2 2 3 3" xfId="262"/>
    <cellStyle name="Normal 5 2 2 3 3 2" xfId="263"/>
    <cellStyle name="Normal 5 2 2 3 4" xfId="264"/>
    <cellStyle name="Normal 5 2 2 4" xfId="265"/>
    <cellStyle name="Normal 5 2 2 4 2" xfId="266"/>
    <cellStyle name="Normal 5 2 2 4 2 2" xfId="267"/>
    <cellStyle name="Normal 5 2 2 4 3" xfId="268"/>
    <cellStyle name="Normal 5 2 2 5" xfId="269"/>
    <cellStyle name="Normal 5 2 2 5 2" xfId="270"/>
    <cellStyle name="Normal 5 2 2 6" xfId="271"/>
    <cellStyle name="Normal 5 2 3" xfId="272"/>
    <cellStyle name="Normal 5 2 3 2" xfId="273"/>
    <cellStyle name="Normal 5 2 3 2 2" xfId="274"/>
    <cellStyle name="Normal 5 2 3 2 2 2" xfId="275"/>
    <cellStyle name="Normal 5 2 3 2 2 2 2" xfId="276"/>
    <cellStyle name="Normal 5 2 3 2 2 3" xfId="277"/>
    <cellStyle name="Normal 5 2 3 2 3" xfId="278"/>
    <cellStyle name="Normal 5 2 3 2 3 2" xfId="279"/>
    <cellStyle name="Normal 5 2 3 2 4" xfId="280"/>
    <cellStyle name="Normal 5 2 3 3" xfId="281"/>
    <cellStyle name="Normal 5 2 3 3 2" xfId="282"/>
    <cellStyle name="Normal 5 2 3 3 2 2" xfId="283"/>
    <cellStyle name="Normal 5 2 3 3 3" xfId="284"/>
    <cellStyle name="Normal 5 2 3 4" xfId="285"/>
    <cellStyle name="Normal 5 2 3 4 2" xfId="286"/>
    <cellStyle name="Normal 5 2 3 5" xfId="287"/>
    <cellStyle name="Normal 5 2 4" xfId="288"/>
    <cellStyle name="Normal 5 2 4 2" xfId="289"/>
    <cellStyle name="Normal 5 2 4 2 2" xfId="290"/>
    <cellStyle name="Normal 5 2 4 2 2 2" xfId="291"/>
    <cellStyle name="Normal 5 2 4 2 3" xfId="292"/>
    <cellStyle name="Normal 5 2 4 3" xfId="293"/>
    <cellStyle name="Normal 5 2 4 3 2" xfId="294"/>
    <cellStyle name="Normal 5 2 4 4" xfId="295"/>
    <cellStyle name="Normal 5 2 5" xfId="296"/>
    <cellStyle name="Normal 5 2 5 2" xfId="297"/>
    <cellStyle name="Normal 5 2 5 2 2" xfId="298"/>
    <cellStyle name="Normal 5 2 5 3" xfId="299"/>
    <cellStyle name="Normal 5 2 6" xfId="300"/>
    <cellStyle name="Normal 5 2 6 2" xfId="301"/>
    <cellStyle name="Normal 5 2 7" xfId="302"/>
    <cellStyle name="Normal 5 2 8" xfId="303"/>
    <cellStyle name="Normal 5 2 9" xfId="304"/>
    <cellStyle name="Normal 5 3" xfId="305"/>
    <cellStyle name="Normal 5 3 2" xfId="306"/>
    <cellStyle name="Normal 5 3 2 2" xfId="307"/>
    <cellStyle name="Normal 5 3 2 2 2" xfId="308"/>
    <cellStyle name="Normal 5 3 2 2 2 2" xfId="309"/>
    <cellStyle name="Normal 5 3 2 2 2 2 2" xfId="310"/>
    <cellStyle name="Normal 5 3 2 2 2 3" xfId="311"/>
    <cellStyle name="Normal 5 3 2 2 3" xfId="312"/>
    <cellStyle name="Normal 5 3 2 2 3 2" xfId="313"/>
    <cellStyle name="Normal 5 3 2 2 4" xfId="314"/>
    <cellStyle name="Normal 5 3 2 3" xfId="315"/>
    <cellStyle name="Normal 5 3 2 3 2" xfId="316"/>
    <cellStyle name="Normal 5 3 2 3 2 2" xfId="317"/>
    <cellStyle name="Normal 5 3 2 3 3" xfId="318"/>
    <cellStyle name="Normal 5 3 2 4" xfId="319"/>
    <cellStyle name="Normal 5 3 2 4 2" xfId="320"/>
    <cellStyle name="Normal 5 3 2 5" xfId="321"/>
    <cellStyle name="Normal 5 3 3" xfId="322"/>
    <cellStyle name="Normal 5 3 3 2" xfId="323"/>
    <cellStyle name="Normal 5 3 3 2 2" xfId="324"/>
    <cellStyle name="Normal 5 3 3 2 2 2" xfId="325"/>
    <cellStyle name="Normal 5 3 3 2 3" xfId="326"/>
    <cellStyle name="Normal 5 3 3 3" xfId="327"/>
    <cellStyle name="Normal 5 3 3 3 2" xfId="328"/>
    <cellStyle name="Normal 5 3 3 4" xfId="329"/>
    <cellStyle name="Normal 5 3 4" xfId="330"/>
    <cellStyle name="Normal 5 3 4 2" xfId="331"/>
    <cellStyle name="Normal 5 3 4 2 2" xfId="332"/>
    <cellStyle name="Normal 5 3 4 3" xfId="333"/>
    <cellStyle name="Normal 5 3 5" xfId="334"/>
    <cellStyle name="Normal 5 3 5 2" xfId="335"/>
    <cellStyle name="Normal 5 3 6" xfId="336"/>
    <cellStyle name="Normal 5 4" xfId="337"/>
    <cellStyle name="Normal 5 4 2" xfId="338"/>
    <cellStyle name="Normal 5 4 2 2" xfId="339"/>
    <cellStyle name="Normal 5 4 2 2 2" xfId="340"/>
    <cellStyle name="Normal 5 4 2 2 2 2" xfId="341"/>
    <cellStyle name="Normal 5 4 2 2 3" xfId="342"/>
    <cellStyle name="Normal 5 4 2 3" xfId="343"/>
    <cellStyle name="Normal 5 4 2 3 2" xfId="344"/>
    <cellStyle name="Normal 5 4 2 4" xfId="345"/>
    <cellStyle name="Normal 5 4 3" xfId="346"/>
    <cellStyle name="Normal 5 4 3 2" xfId="347"/>
    <cellStyle name="Normal 5 4 3 2 2" xfId="348"/>
    <cellStyle name="Normal 5 4 3 3" xfId="349"/>
    <cellStyle name="Normal 5 4 4" xfId="350"/>
    <cellStyle name="Normal 5 4 4 2" xfId="351"/>
    <cellStyle name="Normal 5 4 5" xfId="352"/>
    <cellStyle name="Normal 5 5" xfId="353"/>
    <cellStyle name="Normal 5 5 2" xfId="354"/>
    <cellStyle name="Normal 5 5 2 2" xfId="355"/>
    <cellStyle name="Normal 5 5 2 2 2" xfId="356"/>
    <cellStyle name="Normal 5 5 2 3" xfId="357"/>
    <cellStyle name="Normal 5 5 3" xfId="358"/>
    <cellStyle name="Normal 5 5 3 2" xfId="359"/>
    <cellStyle name="Normal 5 5 4" xfId="360"/>
    <cellStyle name="Normal 5 6" xfId="361"/>
    <cellStyle name="Normal 5 6 2" xfId="362"/>
    <cellStyle name="Normal 5 6 2 2" xfId="363"/>
    <cellStyle name="Normal 5 6 3" xfId="364"/>
    <cellStyle name="Normal 5 7" xfId="365"/>
    <cellStyle name="Normal 5 7 2" xfId="366"/>
    <cellStyle name="Normal 5 8" xfId="367"/>
    <cellStyle name="Normal 5 9" xfId="368"/>
    <cellStyle name="Normal 50" xfId="369"/>
    <cellStyle name="Normal 51" xfId="370"/>
    <cellStyle name="Normal 52" xfId="371"/>
    <cellStyle name="Normal 53" xfId="372"/>
    <cellStyle name="Normal 54" xfId="373"/>
    <cellStyle name="Normal 55" xfId="374"/>
    <cellStyle name="Normal 6" xfId="375"/>
    <cellStyle name="Normal 6 2" xfId="376"/>
    <cellStyle name="Normal 6 3" xfId="377"/>
    <cellStyle name="Normal 7" xfId="378"/>
    <cellStyle name="Normal 7 2" xfId="379"/>
    <cellStyle name="Normal 7 2 2" xfId="380"/>
    <cellStyle name="Normal 7 2 2 2" xfId="381"/>
    <cellStyle name="Normal 7 2 2 2 2" xfId="382"/>
    <cellStyle name="Normal 7 2 2 2 2 2" xfId="383"/>
    <cellStyle name="Normal 7 2 2 2 2 2 2" xfId="384"/>
    <cellStyle name="Normal 7 2 2 2 2 3" xfId="385"/>
    <cellStyle name="Normal 7 2 2 2 3" xfId="386"/>
    <cellStyle name="Normal 7 2 2 2 3 2" xfId="387"/>
    <cellStyle name="Normal 7 2 2 2 4" xfId="388"/>
    <cellStyle name="Normal 7 2 2 3" xfId="389"/>
    <cellStyle name="Normal 7 2 2 3 2" xfId="390"/>
    <cellStyle name="Normal 7 2 2 3 2 2" xfId="391"/>
    <cellStyle name="Normal 7 2 2 3 3" xfId="392"/>
    <cellStyle name="Normal 7 2 2 4" xfId="393"/>
    <cellStyle name="Normal 7 2 2 4 2" xfId="394"/>
    <cellStyle name="Normal 7 2 2 5" xfId="395"/>
    <cellStyle name="Normal 7 2 3" xfId="396"/>
    <cellStyle name="Normal 7 2 3 2" xfId="397"/>
    <cellStyle name="Normal 7 2 3 2 2" xfId="398"/>
    <cellStyle name="Normal 7 2 3 2 2 2" xfId="399"/>
    <cellStyle name="Normal 7 2 3 2 3" xfId="400"/>
    <cellStyle name="Normal 7 2 3 3" xfId="401"/>
    <cellStyle name="Normal 7 2 3 3 2" xfId="402"/>
    <cellStyle name="Normal 7 2 3 4" xfId="403"/>
    <cellStyle name="Normal 7 2 4" xfId="404"/>
    <cellStyle name="Normal 7 2 4 2" xfId="405"/>
    <cellStyle name="Normal 7 2 4 2 2" xfId="406"/>
    <cellStyle name="Normal 7 2 4 3" xfId="407"/>
    <cellStyle name="Normal 7 2 5" xfId="408"/>
    <cellStyle name="Normal 7 2 5 2" xfId="409"/>
    <cellStyle name="Normal 7 2 6" xfId="410"/>
    <cellStyle name="Normal 7 3" xfId="411"/>
    <cellStyle name="Normal 7 3 2" xfId="412"/>
    <cellStyle name="Normal 7 3 2 2" xfId="413"/>
    <cellStyle name="Normal 7 3 2 2 2" xfId="414"/>
    <cellStyle name="Normal 7 3 2 2 2 2" xfId="415"/>
    <cellStyle name="Normal 7 3 2 2 3" xfId="416"/>
    <cellStyle name="Normal 7 3 2 3" xfId="417"/>
    <cellStyle name="Normal 7 3 2 3 2" xfId="418"/>
    <cellStyle name="Normal 7 3 2 4" xfId="419"/>
    <cellStyle name="Normal 7 3 3" xfId="420"/>
    <cellStyle name="Normal 7 3 3 2" xfId="421"/>
    <cellStyle name="Normal 7 3 3 2 2" xfId="422"/>
    <cellStyle name="Normal 7 3 3 3" xfId="423"/>
    <cellStyle name="Normal 7 3 4" xfId="424"/>
    <cellStyle name="Normal 7 3 4 2" xfId="425"/>
    <cellStyle name="Normal 7 3 5" xfId="426"/>
    <cellStyle name="Normal 7 4" xfId="427"/>
    <cellStyle name="Normal 7 4 2" xfId="428"/>
    <cellStyle name="Normal 7 4 2 2" xfId="429"/>
    <cellStyle name="Normal 7 4 2 2 2" xfId="430"/>
    <cellStyle name="Normal 7 4 2 3" xfId="431"/>
    <cellStyle name="Normal 7 4 3" xfId="432"/>
    <cellStyle name="Normal 7 4 3 2" xfId="433"/>
    <cellStyle name="Normal 7 4 4" xfId="434"/>
    <cellStyle name="Normal 7 5" xfId="435"/>
    <cellStyle name="Normal 7 5 2" xfId="436"/>
    <cellStyle name="Normal 7 5 2 2" xfId="437"/>
    <cellStyle name="Normal 7 5 3" xfId="438"/>
    <cellStyle name="Normal 7 6" xfId="439"/>
    <cellStyle name="Normal 7 6 2" xfId="440"/>
    <cellStyle name="Normal 7 7" xfId="441"/>
    <cellStyle name="Normal 8" xfId="442"/>
    <cellStyle name="Normal 8 2" xfId="443"/>
    <cellStyle name="Normal 9" xfId="444"/>
    <cellStyle name="Normal 9 2" xfId="445"/>
    <cellStyle name="Normal 9 2 2" xfId="446"/>
    <cellStyle name="Normal 9 2 2 2" xfId="447"/>
    <cellStyle name="Normal 9 2 2 2 2" xfId="448"/>
    <cellStyle name="Normal 9 2 2 2 2 2" xfId="449"/>
    <cellStyle name="Normal 9 2 2 2 3" xfId="450"/>
    <cellStyle name="Normal 9 2 2 3" xfId="451"/>
    <cellStyle name="Normal 9 2 2 3 2" xfId="452"/>
    <cellStyle name="Normal 9 2 2 4" xfId="453"/>
    <cellStyle name="Normal 9 2 3" xfId="454"/>
    <cellStyle name="Normal 9 2 3 2" xfId="455"/>
    <cellStyle name="Normal 9 2 3 2 2" xfId="456"/>
    <cellStyle name="Normal 9 2 3 3" xfId="457"/>
    <cellStyle name="Normal 9 2 4" xfId="458"/>
    <cellStyle name="Normal 9 2 4 2" xfId="459"/>
    <cellStyle name="Normal 9 2 5" xfId="460"/>
    <cellStyle name="Normal 9 3" xfId="461"/>
    <cellStyle name="Normal 9 3 2" xfId="462"/>
    <cellStyle name="Normal 9 3 2 2" xfId="463"/>
    <cellStyle name="Normal 9 3 2 2 2" xfId="464"/>
    <cellStyle name="Normal 9 3 2 3" xfId="465"/>
    <cellStyle name="Normal 9 3 3" xfId="466"/>
    <cellStyle name="Normal 9 3 3 2" xfId="467"/>
    <cellStyle name="Normal 9 3 4" xfId="468"/>
    <cellStyle name="Normal 9 4" xfId="469"/>
    <cellStyle name="Normal 9 4 2" xfId="470"/>
    <cellStyle name="Normal 9 4 2 2" xfId="471"/>
    <cellStyle name="Normal 9 4 3" xfId="472"/>
    <cellStyle name="Normal 9 5" xfId="473"/>
    <cellStyle name="Normal 9 5 2" xfId="474"/>
    <cellStyle name="Normal 9 6" xfId="475"/>
    <cellStyle name="Notas" xfId="476"/>
    <cellStyle name="Notas 2" xfId="477"/>
    <cellStyle name="Percent" xfId="478"/>
    <cellStyle name="Porcentaje 2" xfId="479"/>
    <cellStyle name="Porcentual 10" xfId="480"/>
    <cellStyle name="Porcentual 11" xfId="481"/>
    <cellStyle name="Porcentual 12" xfId="482"/>
    <cellStyle name="Porcentual 13" xfId="483"/>
    <cellStyle name="Porcentual 14" xfId="484"/>
    <cellStyle name="Porcentual 15" xfId="485"/>
    <cellStyle name="Porcentual 2" xfId="486"/>
    <cellStyle name="Porcentual 2 2" xfId="487"/>
    <cellStyle name="Porcentual 3" xfId="488"/>
    <cellStyle name="Porcentual 3 2" xfId="489"/>
    <cellStyle name="Porcentual 4" xfId="490"/>
    <cellStyle name="Porcentual 4 2" xfId="491"/>
    <cellStyle name="Porcentual 5" xfId="492"/>
    <cellStyle name="Porcentual 5 2" xfId="493"/>
    <cellStyle name="Porcentual 6" xfId="494"/>
    <cellStyle name="Porcentual 6 2" xfId="495"/>
    <cellStyle name="Porcentual 7" xfId="496"/>
    <cellStyle name="Porcentual 7 2" xfId="497"/>
    <cellStyle name="Porcentual 8" xfId="498"/>
    <cellStyle name="Porcentual 9" xfId="499"/>
    <cellStyle name="Salida" xfId="500"/>
    <cellStyle name="Salida 2" xfId="501"/>
    <cellStyle name="Texto de advertencia" xfId="502"/>
    <cellStyle name="Texto de advertencia 2" xfId="503"/>
    <cellStyle name="Texto explicativo" xfId="504"/>
    <cellStyle name="Texto explicativo 2" xfId="505"/>
    <cellStyle name="Título" xfId="506"/>
    <cellStyle name="Título 1" xfId="507"/>
    <cellStyle name="Título 2" xfId="508"/>
    <cellStyle name="Título 3" xfId="509"/>
    <cellStyle name="Total" xfId="510"/>
    <cellStyle name="Total 2" xfId="51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65915734"/>
        <c:axId val="56370695"/>
      </c:lineChart>
      <c:cat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0695"/>
        <c:crosses val="autoZero"/>
        <c:auto val="1"/>
        <c:lblOffset val="100"/>
        <c:tickLblSkip val="1"/>
        <c:noMultiLvlLbl val="0"/>
      </c:catAx>
      <c:valAx>
        <c:axId val="56370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5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025"/>
          <c:w val="0.9765"/>
          <c:h val="0.9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'PQR _Web_nivel_nacional '!$B$6:$M$6</c:f>
              <c:strCache/>
            </c:strRef>
          </c:cat>
          <c:val>
            <c:numRef>
              <c:f>'PQR _Web_nivel_nacional '!$B$7:$M$7</c:f>
              <c:numCache/>
            </c:numRef>
          </c:val>
          <c:shape val="cylinder"/>
        </c:ser>
        <c:gapWidth val="75"/>
        <c:shape val="cylinder"/>
        <c:axId val="59751952"/>
        <c:axId val="896657"/>
      </c:bar3D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7519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8069914"/>
        <c:axId val="5520363"/>
      </c:lineChart>
      <c:cat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0363"/>
        <c:crosses val="autoZero"/>
        <c:auto val="1"/>
        <c:lblOffset val="100"/>
        <c:tickLblSkip val="1"/>
        <c:noMultiLvlLbl val="0"/>
      </c:catAx>
      <c:valAx>
        <c:axId val="5520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69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-2013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6"/>
          <c:w val="0.9825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2013'!$D$16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2013'!$C$17:$C$28</c:f>
              <c:strCache/>
            </c:strRef>
          </c:cat>
          <c:val>
            <c:numRef>
              <c:f>'Estadisticas avance 2013'!$D$17:$D$28</c:f>
              <c:numCache/>
            </c:numRef>
          </c:val>
          <c:smooth val="0"/>
        </c:ser>
        <c:marker val="1"/>
        <c:axId val="49683268"/>
        <c:axId val="44496229"/>
      </c:line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96229"/>
        <c:crosses val="autoZero"/>
        <c:auto val="1"/>
        <c:lblOffset val="100"/>
        <c:tickLblSkip val="1"/>
        <c:noMultiLvlLbl val="0"/>
      </c:catAx>
      <c:valAx>
        <c:axId val="444962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8326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requerimientos radicados por mes -2013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2575"/>
          <c:w val="0.9837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avance 2013'!$D$33</c:f>
              <c:strCache>
                <c:ptCount val="1"/>
                <c:pt idx="0">
                  <c:v>No. Req Radicados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avance 2013'!$C$34:$C$45</c:f>
              <c:strCache/>
            </c:strRef>
          </c:cat>
          <c:val>
            <c:numRef>
              <c:f>'Estadisticas avance 2013'!$D$34:$D$45</c:f>
              <c:numCache/>
            </c:numRef>
          </c:val>
        </c:ser>
        <c:axId val="64921742"/>
        <c:axId val="47424767"/>
      </c:bar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21742"/>
        <c:crossesAt val="1"/>
        <c:crossBetween val="between"/>
        <c:dispUnits/>
      </c:valAx>
      <c:spPr>
        <a:solidFill>
          <a:srgbClr val="E9F1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Oportunidad de respuesta -2013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2675"/>
          <c:w val="0.9827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2013'!$D$50</c:f>
              <c:strCache>
                <c:ptCount val="1"/>
                <c:pt idx="0">
                  <c:v>% Oportunidad de Respuesta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2013'!$C$51:$C$62</c:f>
              <c:strCache/>
            </c:strRef>
          </c:cat>
          <c:val>
            <c:numRef>
              <c:f>'Estadisticas avance 2013'!$D$51:$D$62</c:f>
              <c:numCache/>
            </c:numRef>
          </c:val>
          <c:smooth val="0"/>
        </c:ser>
        <c:marker val="1"/>
        <c:axId val="24169720"/>
        <c:axId val="16200889"/>
      </c:line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200889"/>
        <c:crosses val="autoZero"/>
        <c:auto val="1"/>
        <c:lblOffset val="100"/>
        <c:tickLblSkip val="1"/>
        <c:noMultiLvlLbl val="0"/>
      </c:catAx>
      <c:valAx>
        <c:axId val="16200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69720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2010 - 2011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125"/>
          <c:w val="0.919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Estadisticas'!$D$15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Estadisticas'!$C$16:$C$33</c:f>
              <c:strCache/>
            </c:strRef>
          </c:cat>
          <c:val>
            <c:numRef>
              <c:f>'Consolidado Estadisticas'!$D$16:$D$33</c:f>
              <c:numCache/>
            </c:numRef>
          </c:val>
          <c:smooth val="0"/>
        </c:ser>
        <c:marker val="1"/>
        <c:axId val="11590274"/>
        <c:axId val="37203603"/>
      </c:lineChart>
      <c:catAx>
        <c:axId val="11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90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2012 -2013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75"/>
          <c:w val="0.99"/>
          <c:h val="0.88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Estadisticas'!$C$34:$C$57</c:f>
              <c:strCache/>
            </c:strRef>
          </c:cat>
          <c:val>
            <c:numRef>
              <c:f>'Consolidado Estadisticas'!$D$34:$D$57</c:f>
              <c:numCache/>
            </c:numRef>
          </c:val>
          <c:smooth val="0"/>
        </c:ser>
        <c:marker val="1"/>
        <c:axId val="66396972"/>
        <c:axId val="60701837"/>
      </c:line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701837"/>
        <c:crosses val="autoZero"/>
        <c:auto val="1"/>
        <c:lblOffset val="100"/>
        <c:tickLblSkip val="1"/>
        <c:noMultiLvlLbl val="0"/>
      </c:catAx>
      <c:valAx>
        <c:axId val="6070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6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General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605"/>
          <c:w val="0.988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 Estadisticas'!$D$15</c:f>
              <c:strCache>
                <c:ptCount val="1"/>
                <c:pt idx="0">
                  <c:v>% SE en nivel Alto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Estadisticas'!$C$16:$C$65</c:f>
              <c:strCache/>
            </c:strRef>
          </c:cat>
          <c:val>
            <c:numRef>
              <c:f>'Consolidado Estadisticas'!$D$16:$D$65</c:f>
              <c:numCache/>
            </c:numRef>
          </c:val>
        </c:ser>
        <c:overlap val="-25"/>
        <c:gapWidth val="75"/>
        <c:axId val="9445622"/>
        <c:axId val="17901735"/>
      </c:barChart>
      <c:catAx>
        <c:axId val="9445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01735"/>
        <c:crosses val="autoZero"/>
        <c:auto val="1"/>
        <c:lblOffset val="100"/>
        <c:tickLblSkip val="1"/>
        <c:noMultiLvlLbl val="0"/>
      </c:catAx>
      <c:valAx>
        <c:axId val="17901735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445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2013 -2014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925"/>
          <c:w val="0.99"/>
          <c:h val="0.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Estadisticas'!$C$46:$C$69</c:f>
              <c:strCache/>
            </c:strRef>
          </c:cat>
          <c:val>
            <c:numRef>
              <c:f>'Consolidado Estadisticas'!$D$46:$D$69</c:f>
              <c:numCache/>
            </c:numRef>
          </c:val>
          <c:smooth val="0"/>
        </c:ser>
        <c:marker val="1"/>
        <c:axId val="26897888"/>
        <c:axId val="40754401"/>
      </c:line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54401"/>
        <c:crosses val="autoZero"/>
        <c:auto val="1"/>
        <c:lblOffset val="100"/>
        <c:tickLblSkip val="1"/>
        <c:noMultiLvlLbl val="0"/>
      </c:catAx>
      <c:valAx>
        <c:axId val="40754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7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-2014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135"/>
          <c:w val="0.982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2014'!$D$16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2014'!$C$17:$C$25</c:f>
              <c:strCache/>
            </c:strRef>
          </c:cat>
          <c:val>
            <c:numRef>
              <c:f>'Estadisticas avance 2014'!$D$17:$D$25</c:f>
              <c:numCache/>
            </c:numRef>
          </c:val>
          <c:smooth val="0"/>
        </c:ser>
        <c:marker val="1"/>
        <c:axId val="37574208"/>
        <c:axId val="2623553"/>
      </c:line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3553"/>
        <c:crosses val="autoZero"/>
        <c:auto val="1"/>
        <c:lblOffset val="100"/>
        <c:tickLblSkip val="1"/>
        <c:noMultiLvlLbl val="0"/>
      </c:catAx>
      <c:valAx>
        <c:axId val="26235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7420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requerimientos radicados por mes -2014</a:t>
            </a:r>
          </a:p>
        </c:rich>
      </c:tx>
      <c:layout>
        <c:manualLayout>
          <c:xMode val="factor"/>
          <c:yMode val="factor"/>
          <c:x val="-0.00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13"/>
          <c:w val="0.984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avance 2014'!$D$34</c:f>
              <c:strCache>
                <c:ptCount val="1"/>
                <c:pt idx="0">
                  <c:v>No. Req Radicados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avance 2014'!$C$35:$C$43</c:f>
              <c:strCache/>
            </c:strRef>
          </c:cat>
          <c:val>
            <c:numRef>
              <c:f>'Estadisticas avance 2014'!$D$35:$D$43</c:f>
              <c:numCache/>
            </c:numRef>
          </c:val>
        </c:ser>
        <c:axId val="23611978"/>
        <c:axId val="11181211"/>
      </c:barChart>
      <c:catAx>
        <c:axId val="23611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181211"/>
        <c:crosses val="autoZero"/>
        <c:auto val="1"/>
        <c:lblOffset val="100"/>
        <c:tickLblSkip val="1"/>
        <c:noMultiLvlLbl val="0"/>
      </c:catAx>
      <c:valAx>
        <c:axId val="111812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11978"/>
        <c:crossesAt val="1"/>
        <c:crossBetween val="between"/>
        <c:dispUnits/>
      </c:valAx>
      <c:spPr>
        <a:solidFill>
          <a:srgbClr val="E9F1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Oportunidad de respuesta -2014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4"/>
          <c:w val="0.9817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2014'!$D$52</c:f>
              <c:strCache>
                <c:ptCount val="1"/>
                <c:pt idx="0">
                  <c:v>% Oportunidad de Respuesta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2014'!$C$53:$C$61</c:f>
              <c:strCache/>
            </c:strRef>
          </c:cat>
          <c:val>
            <c:numRef>
              <c:f>'Estadisticas avance 2014'!$D$53:$D$61</c:f>
              <c:numCache/>
            </c:numRef>
          </c:val>
          <c:smooth val="0"/>
        </c:ser>
        <c:marker val="1"/>
        <c:axId val="33522036"/>
        <c:axId val="33262869"/>
      </c:lineChart>
      <c:catAx>
        <c:axId val="33522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62869"/>
        <c:crosses val="autoZero"/>
        <c:auto val="1"/>
        <c:lblOffset val="100"/>
        <c:tickLblSkip val="1"/>
        <c:noMultiLvlLbl val="0"/>
      </c:catAx>
      <c:valAx>
        <c:axId val="332628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22036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 de uso y apropiación de SAC - 2014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52"/>
          <c:w val="0.988"/>
          <c:h val="0.8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'Estadisticas por nivel de uso'!$B$5</c:f>
              <c:strCache>
                <c:ptCount val="1"/>
                <c:pt idx="0">
                  <c:v> Alto </c:v>
                </c:pt>
              </c:strCache>
            </c:strRef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uso'!$CC$5:$CR$5</c:f>
              <c:strCache/>
            </c:strRef>
          </c:cat>
          <c:val>
            <c:numRef>
              <c:f>'Estadisticas por nivel de uso'!$CC$6:$CR$6</c:f>
              <c:numCache/>
            </c:numRef>
          </c:val>
          <c:shape val="cylinder"/>
        </c:ser>
        <c:ser>
          <c:idx val="1"/>
          <c:order val="1"/>
          <c:tx>
            <c:strRef>
              <c:f>'Estadisticas por nivel de uso'!$B$6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uso'!$CC$5:$CR$5</c:f>
              <c:strCache/>
            </c:strRef>
          </c:cat>
          <c:val>
            <c:numRef>
              <c:f>'Estadisticas por nivel de uso'!$CC$7:$CR$7</c:f>
              <c:numCache/>
            </c:numRef>
          </c:val>
          <c:shape val="cylinder"/>
        </c:ser>
        <c:ser>
          <c:idx val="2"/>
          <c:order val="2"/>
          <c:tx>
            <c:strRef>
              <c:f>'Estadisticas por nivel de uso'!$B$7</c:f>
              <c:strCache>
                <c:ptCount val="1"/>
                <c:pt idx="0">
                  <c:v>Bajo 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uso'!$CC$5:$CR$5</c:f>
              <c:strCache/>
            </c:strRef>
          </c:cat>
          <c:val>
            <c:numRef>
              <c:f>'Estadisticas por nivel de uso'!$CC$8:$CR$8</c:f>
              <c:numCache/>
            </c:numRef>
          </c:val>
          <c:shape val="cylinder"/>
        </c:ser>
        <c:gapWidth val="75"/>
        <c:shape val="cylinder"/>
        <c:axId val="30930366"/>
        <c:axId val="9937839"/>
      </c:bar3DChart>
      <c:catAx>
        <c:axId val="30930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37839"/>
        <c:crosses val="autoZero"/>
        <c:auto val="1"/>
        <c:lblOffset val="100"/>
        <c:tickLblSkip val="1"/>
        <c:noMultiLvlLbl val="0"/>
      </c:catAx>
      <c:valAx>
        <c:axId val="99378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9303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-2014</a:t>
            </a:r>
          </a:p>
        </c:rich>
      </c:tx>
      <c:layout>
        <c:manualLayout>
          <c:xMode val="factor"/>
          <c:yMode val="factor"/>
          <c:x val="-0.00075"/>
          <c:y val="-0.01"/>
        </c:manualLayout>
      </c:layout>
      <c:spPr>
        <a:noFill/>
        <a:ln w="3175">
          <a:noFill/>
        </a:ln>
      </c:spPr>
    </c:title>
    <c:view3D>
      <c:rotX val="15"/>
      <c:hPercent val="11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69"/>
          <c:w val="0.987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uso'!$C$33:$C$41</c:f>
              <c:strCache/>
            </c:strRef>
          </c:cat>
          <c:val>
            <c:numRef>
              <c:f>'Estadisticas por nivel de uso'!$D$33:$D$41</c:f>
              <c:numCache/>
            </c:numRef>
          </c:val>
          <c:shape val="cylinder"/>
        </c:ser>
        <c:shape val="cylinder"/>
        <c:axId val="22331688"/>
        <c:axId val="66767465"/>
      </c:bar3DChart>
      <c:catAx>
        <c:axId val="22331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67465"/>
        <c:crosses val="autoZero"/>
        <c:auto val="1"/>
        <c:lblOffset val="100"/>
        <c:tickLblSkip val="1"/>
        <c:noMultiLvlLbl val="0"/>
      </c:catAx>
      <c:valAx>
        <c:axId val="667674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316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3D69B">
            <a:alpha val="30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25400">
      <a:solidFill>
        <a:srgbClr val="00FF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Porcenaje de SE en nivel medio de uso y apropiación de SAC -2014</a:t>
            </a:r>
          </a:p>
        </c:rich>
      </c:tx>
      <c:layout>
        <c:manualLayout>
          <c:xMode val="factor"/>
          <c:yMode val="factor"/>
          <c:x val="-0.00075"/>
          <c:y val="-0.0105"/>
        </c:manualLayout>
      </c:layout>
      <c:spPr>
        <a:noFill/>
        <a:ln w="3175">
          <a:noFill/>
        </a:ln>
      </c:spPr>
    </c:title>
    <c:view3D>
      <c:rotX val="15"/>
      <c:hPercent val="10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17625"/>
          <c:w val="0.9855"/>
          <c:h val="0.78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uso'!$C$51:$C$59</c:f>
              <c:strCache/>
            </c:strRef>
          </c:cat>
          <c:val>
            <c:numRef>
              <c:f>'Estadisticas por nivel de uso'!$D$51:$D$59</c:f>
              <c:numCache/>
            </c:numRef>
          </c:val>
          <c:shape val="cylinder"/>
        </c:ser>
        <c:shape val="cylinder"/>
        <c:axId val="64036274"/>
        <c:axId val="39455555"/>
      </c:bar3D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55555"/>
        <c:crosses val="autoZero"/>
        <c:auto val="1"/>
        <c:lblOffset val="100"/>
        <c:tickLblSkip val="1"/>
        <c:noMultiLvlLbl val="0"/>
      </c:catAx>
      <c:valAx>
        <c:axId val="394555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2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AC090">
            <a:alpha val="38000"/>
          </a:srgbClr>
        </a:solidFill>
        <a:ln w="3175">
          <a:noFill/>
        </a:ln>
      </c:spPr>
      <c:thickness val="0"/>
    </c:floor>
    <c:sideWall>
      <c:spPr>
        <a:solidFill>
          <a:srgbClr val="FDFDBB">
            <a:alpha val="40000"/>
          </a:srgbClr>
        </a:solidFill>
        <a:ln w="3175">
          <a:noFill/>
        </a:ln>
      </c:spPr>
      <c:thickness val="0"/>
    </c:sideWall>
    <c:backWall>
      <c:spPr>
        <a:solidFill>
          <a:srgbClr val="FDFDBB">
            <a:alpha val="40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FF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 bajo de uso y apropiación de SAC - 2014</a:t>
            </a:r>
          </a:p>
        </c:rich>
      </c:tx>
      <c:layout>
        <c:manualLayout>
          <c:xMode val="factor"/>
          <c:yMode val="factor"/>
          <c:x val="-0.00075"/>
          <c:y val="-0.01"/>
        </c:manualLayout>
      </c:layout>
      <c:spPr>
        <a:noFill/>
        <a:ln w="3175">
          <a:noFill/>
        </a:ln>
      </c:spPr>
    </c:title>
    <c:view3D>
      <c:rotX val="15"/>
      <c:hPercent val="12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1385"/>
          <c:w val="0.9855"/>
          <c:h val="0.82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uso'!$C$69:$C$77</c:f>
              <c:strCache/>
            </c:strRef>
          </c:cat>
          <c:val>
            <c:numRef>
              <c:f>'Estadisticas por nivel de uso'!$D$69:$D$77</c:f>
              <c:numCache/>
            </c:numRef>
          </c:val>
          <c:shape val="cylinder"/>
        </c:ser>
        <c:shape val="cylinder"/>
        <c:axId val="19555676"/>
        <c:axId val="41783357"/>
      </c:bar3D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83357"/>
        <c:crosses val="autoZero"/>
        <c:auto val="1"/>
        <c:lblOffset val="100"/>
        <c:tickLblSkip val="1"/>
        <c:noMultiLvlLbl val="0"/>
      </c:catAx>
      <c:valAx>
        <c:axId val="417833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556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9694">
            <a:alpha val="40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DCDB">
            <a:alpha val="78000"/>
          </a:srgbClr>
        </a:solidFill>
        <a:ln w="3175">
          <a:noFill/>
        </a:ln>
      </c:spPr>
      <c:thickness val="0"/>
    </c:sideWall>
    <c:backWall>
      <c:spPr>
        <a:solidFill>
          <a:srgbClr val="F2DCDB">
            <a:alpha val="78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975"/>
          <c:w val="0.977"/>
          <c:h val="0.93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'PQR Vencidos_nivel_nacional'!$B$6:$N$6</c:f>
              <c:strCache/>
            </c:strRef>
          </c:cat>
          <c:val>
            <c:numRef>
              <c:f>'PQR Vencidos_nivel_nacional'!$B$7:$N$7</c:f>
              <c:numCache/>
            </c:numRef>
          </c:val>
          <c:shape val="cylinder"/>
        </c:ser>
        <c:gapWidth val="75"/>
        <c:shape val="cylinder"/>
        <c:axId val="40505894"/>
        <c:axId val="29008727"/>
      </c:bar3D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058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25</xdr:row>
      <xdr:rowOff>38100</xdr:rowOff>
    </xdr:from>
    <xdr:to>
      <xdr:col>23</xdr:col>
      <xdr:colOff>476250</xdr:colOff>
      <xdr:row>35</xdr:row>
      <xdr:rowOff>161925</xdr:rowOff>
    </xdr:to>
    <xdr:graphicFrame>
      <xdr:nvGraphicFramePr>
        <xdr:cNvPr id="1" name="1 Gráfico"/>
        <xdr:cNvGraphicFramePr/>
      </xdr:nvGraphicFramePr>
      <xdr:xfrm>
        <a:off x="19345275" y="7267575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13</xdr:row>
      <xdr:rowOff>180975</xdr:rowOff>
    </xdr:from>
    <xdr:to>
      <xdr:col>12</xdr:col>
      <xdr:colOff>400050</xdr:colOff>
      <xdr:row>30</xdr:row>
      <xdr:rowOff>19050</xdr:rowOff>
    </xdr:to>
    <xdr:graphicFrame>
      <xdr:nvGraphicFramePr>
        <xdr:cNvPr id="2" name="1 Gráfico"/>
        <xdr:cNvGraphicFramePr/>
      </xdr:nvGraphicFramePr>
      <xdr:xfrm>
        <a:off x="4886325" y="4772025"/>
        <a:ext cx="80581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276225</xdr:colOff>
      <xdr:row>32</xdr:row>
      <xdr:rowOff>76200</xdr:rowOff>
    </xdr:from>
    <xdr:to>
      <xdr:col>12</xdr:col>
      <xdr:colOff>390525</xdr:colOff>
      <xdr:row>48</xdr:row>
      <xdr:rowOff>114300</xdr:rowOff>
    </xdr:to>
    <xdr:graphicFrame>
      <xdr:nvGraphicFramePr>
        <xdr:cNvPr id="3" name="1 Gráfico"/>
        <xdr:cNvGraphicFramePr/>
      </xdr:nvGraphicFramePr>
      <xdr:xfrm>
        <a:off x="4886325" y="8648700"/>
        <a:ext cx="804862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514350</xdr:colOff>
      <xdr:row>34</xdr:row>
      <xdr:rowOff>171450</xdr:rowOff>
    </xdr:from>
    <xdr:to>
      <xdr:col>15</xdr:col>
      <xdr:colOff>219075</xdr:colOff>
      <xdr:row>44</xdr:row>
      <xdr:rowOff>28575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3058775" y="9334500"/>
          <a:ext cx="2771775" cy="1905000"/>
        </a:xfrm>
        <a:prstGeom prst="rect">
          <a:avLst/>
        </a:prstGeom>
        <a:solidFill>
          <a:srgbClr val="DBEEF4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que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agosto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disminuyó la radicación de requerimientos en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12,846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agosto el promedio diario de radicación fue de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3767.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228600</xdr:colOff>
      <xdr:row>50</xdr:row>
      <xdr:rowOff>190500</xdr:rowOff>
    </xdr:from>
    <xdr:to>
      <xdr:col>12</xdr:col>
      <xdr:colOff>409575</xdr:colOff>
      <xdr:row>66</xdr:row>
      <xdr:rowOff>161925</xdr:rowOff>
    </xdr:to>
    <xdr:graphicFrame>
      <xdr:nvGraphicFramePr>
        <xdr:cNvPr id="5" name="1 Gráfico"/>
        <xdr:cNvGraphicFramePr/>
      </xdr:nvGraphicFramePr>
      <xdr:xfrm>
        <a:off x="4838700" y="12553950"/>
        <a:ext cx="811530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552450</xdr:colOff>
      <xdr:row>53</xdr:row>
      <xdr:rowOff>47625</xdr:rowOff>
    </xdr:from>
    <xdr:to>
      <xdr:col>15</xdr:col>
      <xdr:colOff>276225</xdr:colOff>
      <xdr:row>60</xdr:row>
      <xdr:rowOff>104775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13096875" y="13373100"/>
          <a:ext cx="2790825" cy="1390650"/>
        </a:xfrm>
        <a:prstGeom prst="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julio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obtiene un porcentaje de oportunidad de respuesta del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88,22%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y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disminuyó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3,72%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  <xdr:twoCellAnchor>
    <xdr:from>
      <xdr:col>12</xdr:col>
      <xdr:colOff>533400</xdr:colOff>
      <xdr:row>15</xdr:row>
      <xdr:rowOff>142875</xdr:rowOff>
    </xdr:from>
    <xdr:to>
      <xdr:col>15</xdr:col>
      <xdr:colOff>114300</xdr:colOff>
      <xdr:row>28</xdr:row>
      <xdr:rowOff>114300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13077825" y="5124450"/>
          <a:ext cx="2647950" cy="27908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agosto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observa que el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Secretarías en  nivel alto 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disminuyó para este mes, 86 Secretarías de Educación se ecuentran en nivel alto  es decir el 94,51%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(86/91 SE)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190500</xdr:rowOff>
    </xdr:from>
    <xdr:to>
      <xdr:col>20</xdr:col>
      <xdr:colOff>428625</xdr:colOff>
      <xdr:row>27</xdr:row>
      <xdr:rowOff>38100</xdr:rowOff>
    </xdr:to>
    <xdr:graphicFrame>
      <xdr:nvGraphicFramePr>
        <xdr:cNvPr id="1" name="7 Gráfico"/>
        <xdr:cNvGraphicFramePr/>
      </xdr:nvGraphicFramePr>
      <xdr:xfrm>
        <a:off x="266700" y="2924175"/>
        <a:ext cx="171164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30</xdr:row>
      <xdr:rowOff>142875</xdr:rowOff>
    </xdr:from>
    <xdr:to>
      <xdr:col>20</xdr:col>
      <xdr:colOff>190500</xdr:colOff>
      <xdr:row>45</xdr:row>
      <xdr:rowOff>66675</xdr:rowOff>
    </xdr:to>
    <xdr:graphicFrame>
      <xdr:nvGraphicFramePr>
        <xdr:cNvPr id="2" name="12 Gráfico"/>
        <xdr:cNvGraphicFramePr/>
      </xdr:nvGraphicFramePr>
      <xdr:xfrm>
        <a:off x="3581400" y="6877050"/>
        <a:ext cx="135636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247650</xdr:colOff>
      <xdr:row>48</xdr:row>
      <xdr:rowOff>190500</xdr:rowOff>
    </xdr:from>
    <xdr:to>
      <xdr:col>20</xdr:col>
      <xdr:colOff>152400</xdr:colOff>
      <xdr:row>62</xdr:row>
      <xdr:rowOff>200025</xdr:rowOff>
    </xdr:to>
    <xdr:graphicFrame>
      <xdr:nvGraphicFramePr>
        <xdr:cNvPr id="3" name="13 Gráfico"/>
        <xdr:cNvGraphicFramePr/>
      </xdr:nvGraphicFramePr>
      <xdr:xfrm>
        <a:off x="3505200" y="10544175"/>
        <a:ext cx="136017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276225</xdr:colOff>
      <xdr:row>66</xdr:row>
      <xdr:rowOff>161925</xdr:rowOff>
    </xdr:from>
    <xdr:to>
      <xdr:col>20</xdr:col>
      <xdr:colOff>238125</xdr:colOff>
      <xdr:row>81</xdr:row>
      <xdr:rowOff>47625</xdr:rowOff>
    </xdr:to>
    <xdr:graphicFrame>
      <xdr:nvGraphicFramePr>
        <xdr:cNvPr id="4" name="14 Gráfico"/>
        <xdr:cNvGraphicFramePr/>
      </xdr:nvGraphicFramePr>
      <xdr:xfrm>
        <a:off x="3533775" y="14144625"/>
        <a:ext cx="1365885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542925</xdr:colOff>
      <xdr:row>32</xdr:row>
      <xdr:rowOff>66675</xdr:rowOff>
    </xdr:from>
    <xdr:to>
      <xdr:col>23</xdr:col>
      <xdr:colOff>276225</xdr:colOff>
      <xdr:row>42</xdr:row>
      <xdr:rowOff>9525</xdr:rowOff>
    </xdr:to>
    <xdr:sp>
      <xdr:nvSpPr>
        <xdr:cNvPr id="5" name="15 CuadroTexto"/>
        <xdr:cNvSpPr txBox="1">
          <a:spLocks noChangeArrowheads="1"/>
        </xdr:cNvSpPr>
      </xdr:nvSpPr>
      <xdr:spPr>
        <a:xfrm>
          <a:off x="17497425" y="7200900"/>
          <a:ext cx="2667000" cy="1990725"/>
        </a:xfrm>
        <a:prstGeom prst="rect">
          <a:avLst/>
        </a:prstGeom>
        <a:solidFill>
          <a:srgbClr val="EBF1DE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en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agosto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el porcentaje de Secretarías en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alto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aumentó en dos secretaría. (86/91 SE) </a:t>
          </a:r>
        </a:p>
      </xdr:txBody>
    </xdr:sp>
    <xdr:clientData/>
  </xdr:twoCellAnchor>
  <xdr:twoCellAnchor>
    <xdr:from>
      <xdr:col>20</xdr:col>
      <xdr:colOff>542925</xdr:colOff>
      <xdr:row>50</xdr:row>
      <xdr:rowOff>190500</xdr:rowOff>
    </xdr:from>
    <xdr:to>
      <xdr:col>23</xdr:col>
      <xdr:colOff>323850</xdr:colOff>
      <xdr:row>60</xdr:row>
      <xdr:rowOff>76200</xdr:rowOff>
    </xdr:to>
    <xdr:sp>
      <xdr:nvSpPr>
        <xdr:cNvPr id="6" name="16 CuadroTexto"/>
        <xdr:cNvSpPr txBox="1">
          <a:spLocks noChangeArrowheads="1"/>
        </xdr:cNvSpPr>
      </xdr:nvSpPr>
      <xdr:spPr>
        <a:xfrm>
          <a:off x="17497425" y="10944225"/>
          <a:ext cx="2714625" cy="1933575"/>
        </a:xfrm>
        <a:prstGeom prst="rect">
          <a:avLst/>
        </a:prstGeom>
        <a:solidFill>
          <a:srgbClr val="FFFEE6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agosto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observa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el  porcentaje de Secretarías en 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medio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aumento en una secretraría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(5/91 SE) </a:t>
          </a:r>
        </a:p>
      </xdr:txBody>
    </xdr:sp>
    <xdr:clientData/>
  </xdr:twoCellAnchor>
  <xdr:twoCellAnchor>
    <xdr:from>
      <xdr:col>20</xdr:col>
      <xdr:colOff>704850</xdr:colOff>
      <xdr:row>69</xdr:row>
      <xdr:rowOff>47625</xdr:rowOff>
    </xdr:from>
    <xdr:to>
      <xdr:col>23</xdr:col>
      <xdr:colOff>457200</xdr:colOff>
      <xdr:row>78</xdr:row>
      <xdr:rowOff>19050</xdr:rowOff>
    </xdr:to>
    <xdr:sp>
      <xdr:nvSpPr>
        <xdr:cNvPr id="7" name="17 CuadroTexto"/>
        <xdr:cNvSpPr txBox="1">
          <a:spLocks noChangeArrowheads="1"/>
        </xdr:cNvSpPr>
      </xdr:nvSpPr>
      <xdr:spPr>
        <a:xfrm>
          <a:off x="17659350" y="14763750"/>
          <a:ext cx="2686050" cy="1685925"/>
        </a:xfrm>
        <a:prstGeom prst="rect">
          <a:avLst/>
        </a:prstGeom>
        <a:solidFill>
          <a:srgbClr val="F2DCDB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agosto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el porcentaje de Secretarías en 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bajo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encuentra en "0" 0/91 SE)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8</xdr:row>
      <xdr:rowOff>9525</xdr:rowOff>
    </xdr:from>
    <xdr:to>
      <xdr:col>11</xdr:col>
      <xdr:colOff>723900</xdr:colOff>
      <xdr:row>24</xdr:row>
      <xdr:rowOff>123825</xdr:rowOff>
    </xdr:to>
    <xdr:graphicFrame>
      <xdr:nvGraphicFramePr>
        <xdr:cNvPr id="1" name="1 Gráfico"/>
        <xdr:cNvGraphicFramePr/>
      </xdr:nvGraphicFramePr>
      <xdr:xfrm>
        <a:off x="285750" y="1562100"/>
        <a:ext cx="85725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10</xdr:row>
      <xdr:rowOff>0</xdr:rowOff>
    </xdr:from>
    <xdr:to>
      <xdr:col>15</xdr:col>
      <xdr:colOff>247650</xdr:colOff>
      <xdr:row>20</xdr:row>
      <xdr:rowOff>142875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077325" y="1933575"/>
          <a:ext cx="2352675" cy="2047875"/>
        </a:xfrm>
        <a:prstGeom prst="rect">
          <a:avLst/>
        </a:prstGeom>
        <a:solidFill>
          <a:srgbClr val="DBEEF4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julio se observa que el número de requerimientos vencidos a nivel nacional  aumentó en 1.467 requerimientos versus el mes anterior.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161925</xdr:rowOff>
    </xdr:from>
    <xdr:to>
      <xdr:col>11</xdr:col>
      <xdr:colOff>609600</xdr:colOff>
      <xdr:row>24</xdr:row>
      <xdr:rowOff>47625</xdr:rowOff>
    </xdr:to>
    <xdr:graphicFrame>
      <xdr:nvGraphicFramePr>
        <xdr:cNvPr id="1" name="2 Gráfico"/>
        <xdr:cNvGraphicFramePr/>
      </xdr:nvGraphicFramePr>
      <xdr:xfrm>
        <a:off x="323850" y="1514475"/>
        <a:ext cx="8382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10</xdr:row>
      <xdr:rowOff>0</xdr:rowOff>
    </xdr:from>
    <xdr:to>
      <xdr:col>14</xdr:col>
      <xdr:colOff>609600</xdr:colOff>
      <xdr:row>22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867775" y="1924050"/>
          <a:ext cx="2124075" cy="2295525"/>
        </a:xfrm>
        <a:prstGeom prst="rect">
          <a:avLst/>
        </a:prstGeom>
        <a:solidFill>
          <a:srgbClr val="FDEADA"/>
        </a:solidFill>
        <a:ln w="254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que en agosto el número de requerimientos radicados vía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web disminuyó en 115 requerimientos  con respecto al mes anterior.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24</xdr:row>
      <xdr:rowOff>38100</xdr:rowOff>
    </xdr:from>
    <xdr:to>
      <xdr:col>23</xdr:col>
      <xdr:colOff>476250</xdr:colOff>
      <xdr:row>33</xdr:row>
      <xdr:rowOff>161925</xdr:rowOff>
    </xdr:to>
    <xdr:graphicFrame>
      <xdr:nvGraphicFramePr>
        <xdr:cNvPr id="1" name="1 Gráfico"/>
        <xdr:cNvGraphicFramePr/>
      </xdr:nvGraphicFramePr>
      <xdr:xfrm>
        <a:off x="19202400" y="70770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13</xdr:row>
      <xdr:rowOff>180975</xdr:rowOff>
    </xdr:from>
    <xdr:to>
      <xdr:col>12</xdr:col>
      <xdr:colOff>400050</xdr:colOff>
      <xdr:row>29</xdr:row>
      <xdr:rowOff>19050</xdr:rowOff>
    </xdr:to>
    <xdr:graphicFrame>
      <xdr:nvGraphicFramePr>
        <xdr:cNvPr id="2" name="1 Gráfico"/>
        <xdr:cNvGraphicFramePr/>
      </xdr:nvGraphicFramePr>
      <xdr:xfrm>
        <a:off x="4886325" y="4914900"/>
        <a:ext cx="7915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276225</xdr:colOff>
      <xdr:row>31</xdr:row>
      <xdr:rowOff>76200</xdr:rowOff>
    </xdr:from>
    <xdr:to>
      <xdr:col>12</xdr:col>
      <xdr:colOff>390525</xdr:colOff>
      <xdr:row>46</xdr:row>
      <xdr:rowOff>114300</xdr:rowOff>
    </xdr:to>
    <xdr:graphicFrame>
      <xdr:nvGraphicFramePr>
        <xdr:cNvPr id="3" name="1 Gráfico"/>
        <xdr:cNvGraphicFramePr/>
      </xdr:nvGraphicFramePr>
      <xdr:xfrm>
        <a:off x="4886325" y="8458200"/>
        <a:ext cx="79057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533400</xdr:colOff>
      <xdr:row>32</xdr:row>
      <xdr:rowOff>238125</xdr:rowOff>
    </xdr:from>
    <xdr:to>
      <xdr:col>15</xdr:col>
      <xdr:colOff>238125</xdr:colOff>
      <xdr:row>42</xdr:row>
      <xdr:rowOff>85725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12934950" y="8820150"/>
          <a:ext cx="2771775" cy="1952625"/>
        </a:xfrm>
        <a:prstGeom prst="rect">
          <a:avLst/>
        </a:prstGeom>
        <a:solidFill>
          <a:srgbClr val="DBEEF4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que en diciembre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hay disminución de 14,889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requerimientos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radicados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diciembre el promedio diario de radicación fue de 3.177.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228600</xdr:colOff>
      <xdr:row>48</xdr:row>
      <xdr:rowOff>190500</xdr:rowOff>
    </xdr:from>
    <xdr:to>
      <xdr:col>12</xdr:col>
      <xdr:colOff>409575</xdr:colOff>
      <xdr:row>63</xdr:row>
      <xdr:rowOff>161925</xdr:rowOff>
    </xdr:to>
    <xdr:graphicFrame>
      <xdr:nvGraphicFramePr>
        <xdr:cNvPr id="5" name="1 Gráfico"/>
        <xdr:cNvGraphicFramePr/>
      </xdr:nvGraphicFramePr>
      <xdr:xfrm>
        <a:off x="4838700" y="12030075"/>
        <a:ext cx="7972425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552450</xdr:colOff>
      <xdr:row>49</xdr:row>
      <xdr:rowOff>76200</xdr:rowOff>
    </xdr:from>
    <xdr:to>
      <xdr:col>15</xdr:col>
      <xdr:colOff>219075</xdr:colOff>
      <xdr:row>63</xdr:row>
      <xdr:rowOff>104775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12954000" y="12115800"/>
          <a:ext cx="2733675" cy="2943225"/>
        </a:xfrm>
        <a:prstGeom prst="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diciembre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obtiene el porcentaje de oportunidad de respuesta de 90,37% ,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el disminuyo en 0,41%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, lo que indica que las secretarias estan intentando matener los tiempos de atención y respuesta  a los PQR radicados. </a:t>
          </a:r>
        </a:p>
      </xdr:txBody>
    </xdr:sp>
    <xdr:clientData/>
  </xdr:twoCellAnchor>
  <xdr:twoCellAnchor>
    <xdr:from>
      <xdr:col>12</xdr:col>
      <xdr:colOff>533400</xdr:colOff>
      <xdr:row>15</xdr:row>
      <xdr:rowOff>209550</xdr:rowOff>
    </xdr:from>
    <xdr:to>
      <xdr:col>15</xdr:col>
      <xdr:colOff>180975</xdr:colOff>
      <xdr:row>26</xdr:row>
      <xdr:rowOff>161925</xdr:rowOff>
    </xdr:to>
    <xdr:sp>
      <xdr:nvSpPr>
        <xdr:cNvPr id="7" name="11 CuadroTexto"/>
        <xdr:cNvSpPr txBox="1">
          <a:spLocks noChangeArrowheads="1"/>
        </xdr:cNvSpPr>
      </xdr:nvSpPr>
      <xdr:spPr>
        <a:xfrm>
          <a:off x="12934950" y="5334000"/>
          <a:ext cx="2714625" cy="2247900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diciembre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observa que el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Secretarías en  nivel alto 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 mantiene es decir igual número de secertarías en nivel alto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(85/91 SE)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52</xdr:row>
      <xdr:rowOff>66675</xdr:rowOff>
    </xdr:from>
    <xdr:to>
      <xdr:col>22</xdr:col>
      <xdr:colOff>466725</xdr:colOff>
      <xdr:row>70</xdr:row>
      <xdr:rowOff>76200</xdr:rowOff>
    </xdr:to>
    <xdr:graphicFrame>
      <xdr:nvGraphicFramePr>
        <xdr:cNvPr id="1" name="1 Gráfico"/>
        <xdr:cNvGraphicFramePr/>
      </xdr:nvGraphicFramePr>
      <xdr:xfrm>
        <a:off x="3095625" y="11858625"/>
        <a:ext cx="13611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32</xdr:row>
      <xdr:rowOff>28575</xdr:rowOff>
    </xdr:from>
    <xdr:to>
      <xdr:col>22</xdr:col>
      <xdr:colOff>409575</xdr:colOff>
      <xdr:row>51</xdr:row>
      <xdr:rowOff>9525</xdr:rowOff>
    </xdr:to>
    <xdr:graphicFrame>
      <xdr:nvGraphicFramePr>
        <xdr:cNvPr id="2" name="1 Gráfico"/>
        <xdr:cNvGraphicFramePr/>
      </xdr:nvGraphicFramePr>
      <xdr:xfrm>
        <a:off x="3133725" y="7991475"/>
        <a:ext cx="135159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71</xdr:row>
      <xdr:rowOff>114300</xdr:rowOff>
    </xdr:from>
    <xdr:to>
      <xdr:col>22</xdr:col>
      <xdr:colOff>495300</xdr:colOff>
      <xdr:row>89</xdr:row>
      <xdr:rowOff>133350</xdr:rowOff>
    </xdr:to>
    <xdr:graphicFrame>
      <xdr:nvGraphicFramePr>
        <xdr:cNvPr id="3" name="1 Gráfico"/>
        <xdr:cNvGraphicFramePr/>
      </xdr:nvGraphicFramePr>
      <xdr:xfrm>
        <a:off x="3133725" y="15544800"/>
        <a:ext cx="1360170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228600</xdr:colOff>
      <xdr:row>13</xdr:row>
      <xdr:rowOff>161925</xdr:rowOff>
    </xdr:from>
    <xdr:to>
      <xdr:col>22</xdr:col>
      <xdr:colOff>409575</xdr:colOff>
      <xdr:row>31</xdr:row>
      <xdr:rowOff>57150</xdr:rowOff>
    </xdr:to>
    <xdr:graphicFrame>
      <xdr:nvGraphicFramePr>
        <xdr:cNvPr id="4" name="1 Gráfico"/>
        <xdr:cNvGraphicFramePr/>
      </xdr:nvGraphicFramePr>
      <xdr:xfrm>
        <a:off x="3133725" y="4267200"/>
        <a:ext cx="135159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7"/>
  <sheetViews>
    <sheetView showGridLines="0" tabSelected="1" zoomScale="115" zoomScaleNormal="115" zoomScalePageLayoutView="0" workbookViewId="0" topLeftCell="A1">
      <selection activeCell="B6" sqref="B6:B97"/>
    </sheetView>
  </sheetViews>
  <sheetFormatPr defaultColWidth="11.421875" defaultRowHeight="15"/>
  <cols>
    <col min="1" max="1" width="3.421875" style="0" customWidth="1"/>
    <col min="3" max="3" width="4.00390625" style="51" bestFit="1" customWidth="1"/>
    <col min="4" max="4" width="6.28125" style="0" customWidth="1"/>
    <col min="5" max="5" width="4.00390625" style="51" customWidth="1"/>
    <col min="6" max="6" width="6.28125" style="0" customWidth="1"/>
    <col min="7" max="7" width="19.57421875" style="15" customWidth="1"/>
    <col min="8" max="8" width="13.140625" style="0" customWidth="1"/>
    <col min="9" max="9" width="14.421875" style="0" customWidth="1"/>
    <col min="10" max="10" width="15.140625" style="0" customWidth="1"/>
    <col min="12" max="12" width="6.8515625" style="0" customWidth="1"/>
  </cols>
  <sheetData>
    <row r="1" spans="3:5" ht="9.75" customHeight="1" thickBot="1">
      <c r="C1" s="15"/>
      <c r="E1" s="15"/>
    </row>
    <row r="2" spans="2:12" ht="25.5" customHeight="1">
      <c r="B2" s="399" t="s">
        <v>115</v>
      </c>
      <c r="C2" s="400"/>
      <c r="D2" s="400"/>
      <c r="E2" s="400"/>
      <c r="F2" s="400"/>
      <c r="G2" s="400"/>
      <c r="H2" s="400"/>
      <c r="I2" s="400"/>
      <c r="J2" s="400"/>
      <c r="K2" s="401"/>
      <c r="L2" s="7"/>
    </row>
    <row r="3" spans="2:12" ht="15.75" customHeight="1" thickBot="1">
      <c r="B3" s="402" t="s">
        <v>179</v>
      </c>
      <c r="C3" s="403"/>
      <c r="D3" s="403"/>
      <c r="E3" s="403"/>
      <c r="F3" s="403"/>
      <c r="G3" s="403"/>
      <c r="H3" s="403"/>
      <c r="I3" s="403"/>
      <c r="J3" s="394" t="s">
        <v>214</v>
      </c>
      <c r="K3" s="395"/>
      <c r="L3" s="8"/>
    </row>
    <row r="4" spans="3:5" ht="6.75" customHeight="1">
      <c r="C4" s="15"/>
      <c r="E4" s="15"/>
    </row>
    <row r="5" spans="3:7" ht="8.25" customHeight="1" thickBot="1">
      <c r="C5" s="15"/>
      <c r="E5" s="15"/>
      <c r="G5" s="171"/>
    </row>
    <row r="6" spans="2:14" ht="40.5" customHeight="1" thickBot="1">
      <c r="B6" s="396" t="s">
        <v>211</v>
      </c>
      <c r="C6" s="380" t="s">
        <v>169</v>
      </c>
      <c r="D6" s="381" t="s">
        <v>170</v>
      </c>
      <c r="E6" s="381" t="s">
        <v>212</v>
      </c>
      <c r="F6" s="381" t="s">
        <v>177</v>
      </c>
      <c r="G6" s="324" t="s">
        <v>116</v>
      </c>
      <c r="H6" s="324" t="s">
        <v>55</v>
      </c>
      <c r="I6" s="324" t="s">
        <v>75</v>
      </c>
      <c r="J6" s="324" t="s">
        <v>5</v>
      </c>
      <c r="K6" s="325" t="s">
        <v>21</v>
      </c>
      <c r="N6" s="123"/>
    </row>
    <row r="7" spans="2:11" ht="15" customHeight="1">
      <c r="B7" s="397"/>
      <c r="C7" s="326">
        <v>2</v>
      </c>
      <c r="D7" s="326">
        <v>3</v>
      </c>
      <c r="E7" s="404" t="s">
        <v>57</v>
      </c>
      <c r="F7" s="382">
        <v>1</v>
      </c>
      <c r="G7" s="379" t="s">
        <v>77</v>
      </c>
      <c r="H7" s="371">
        <v>700</v>
      </c>
      <c r="I7" s="371">
        <v>2827</v>
      </c>
      <c r="J7" s="372">
        <v>1</v>
      </c>
      <c r="K7" s="373">
        <v>1</v>
      </c>
    </row>
    <row r="8" spans="2:11" ht="15">
      <c r="B8" s="397"/>
      <c r="C8" s="326">
        <v>1</v>
      </c>
      <c r="D8" s="326">
        <v>1</v>
      </c>
      <c r="E8" s="404"/>
      <c r="F8" s="383">
        <v>1</v>
      </c>
      <c r="G8" s="355" t="s">
        <v>0</v>
      </c>
      <c r="H8" s="354">
        <v>700</v>
      </c>
      <c r="I8" s="354">
        <v>2082</v>
      </c>
      <c r="J8" s="374">
        <v>1</v>
      </c>
      <c r="K8" s="375">
        <v>1</v>
      </c>
    </row>
    <row r="9" spans="2:11" ht="15">
      <c r="B9" s="397"/>
      <c r="C9" s="326">
        <v>1</v>
      </c>
      <c r="D9" s="326">
        <v>6</v>
      </c>
      <c r="E9" s="404"/>
      <c r="F9" s="383">
        <v>1</v>
      </c>
      <c r="G9" s="355" t="s">
        <v>43</v>
      </c>
      <c r="H9" s="354">
        <v>700</v>
      </c>
      <c r="I9" s="354">
        <v>1649</v>
      </c>
      <c r="J9" s="374">
        <v>1</v>
      </c>
      <c r="K9" s="375">
        <v>1</v>
      </c>
    </row>
    <row r="10" spans="2:11" ht="15">
      <c r="B10" s="397"/>
      <c r="C10" s="326">
        <v>1</v>
      </c>
      <c r="D10" s="326">
        <v>1</v>
      </c>
      <c r="E10" s="404"/>
      <c r="F10" s="383">
        <v>1</v>
      </c>
      <c r="G10" s="355" t="s">
        <v>78</v>
      </c>
      <c r="H10" s="354">
        <v>700</v>
      </c>
      <c r="I10" s="354">
        <v>1350</v>
      </c>
      <c r="J10" s="374">
        <v>1</v>
      </c>
      <c r="K10" s="375">
        <v>1</v>
      </c>
    </row>
    <row r="11" spans="2:11" ht="15">
      <c r="B11" s="397"/>
      <c r="C11" s="326">
        <v>1</v>
      </c>
      <c r="D11" s="326">
        <v>1</v>
      </c>
      <c r="E11" s="404"/>
      <c r="F11" s="383">
        <v>1</v>
      </c>
      <c r="G11" s="355" t="s">
        <v>97</v>
      </c>
      <c r="H11" s="354">
        <v>400</v>
      </c>
      <c r="I11" s="354">
        <v>1113</v>
      </c>
      <c r="J11" s="374">
        <v>1</v>
      </c>
      <c r="K11" s="375">
        <v>1</v>
      </c>
    </row>
    <row r="12" spans="2:11" ht="15">
      <c r="B12" s="397"/>
      <c r="C12" s="326">
        <v>1</v>
      </c>
      <c r="D12" s="326">
        <v>1</v>
      </c>
      <c r="E12" s="404"/>
      <c r="F12" s="383">
        <v>1</v>
      </c>
      <c r="G12" s="355" t="s">
        <v>1</v>
      </c>
      <c r="H12" s="354">
        <v>400</v>
      </c>
      <c r="I12" s="354">
        <v>844</v>
      </c>
      <c r="J12" s="374">
        <v>1</v>
      </c>
      <c r="K12" s="375">
        <v>1</v>
      </c>
    </row>
    <row r="13" spans="2:11" ht="15">
      <c r="B13" s="397"/>
      <c r="C13" s="326">
        <v>1</v>
      </c>
      <c r="D13" s="326">
        <v>1</v>
      </c>
      <c r="E13" s="404"/>
      <c r="F13" s="383">
        <v>1</v>
      </c>
      <c r="G13" s="355" t="s">
        <v>16</v>
      </c>
      <c r="H13" s="354">
        <v>400</v>
      </c>
      <c r="I13" s="354">
        <v>697</v>
      </c>
      <c r="J13" s="374">
        <v>1</v>
      </c>
      <c r="K13" s="375">
        <v>1</v>
      </c>
    </row>
    <row r="14" spans="2:11" ht="15">
      <c r="B14" s="397"/>
      <c r="C14" s="326">
        <v>1</v>
      </c>
      <c r="D14" s="326">
        <v>1</v>
      </c>
      <c r="E14" s="404"/>
      <c r="F14" s="383">
        <v>1</v>
      </c>
      <c r="G14" s="355" t="s">
        <v>24</v>
      </c>
      <c r="H14" s="354">
        <v>400</v>
      </c>
      <c r="I14" s="354">
        <v>691</v>
      </c>
      <c r="J14" s="374">
        <v>1</v>
      </c>
      <c r="K14" s="375">
        <v>1</v>
      </c>
    </row>
    <row r="15" spans="2:11" ht="15">
      <c r="B15" s="397"/>
      <c r="C15" s="326">
        <v>1</v>
      </c>
      <c r="D15" s="326">
        <v>1</v>
      </c>
      <c r="E15" s="404"/>
      <c r="F15" s="383">
        <v>1</v>
      </c>
      <c r="G15" s="355" t="s">
        <v>52</v>
      </c>
      <c r="H15" s="354">
        <v>400</v>
      </c>
      <c r="I15" s="354">
        <v>673</v>
      </c>
      <c r="J15" s="374">
        <v>1</v>
      </c>
      <c r="K15" s="375">
        <v>1</v>
      </c>
    </row>
    <row r="16" spans="2:11" ht="15">
      <c r="B16" s="397"/>
      <c r="C16" s="326">
        <v>1</v>
      </c>
      <c r="D16" s="326">
        <v>1</v>
      </c>
      <c r="E16" s="404"/>
      <c r="F16" s="383">
        <v>1</v>
      </c>
      <c r="G16" s="355" t="s">
        <v>51</v>
      </c>
      <c r="H16" s="354">
        <v>400</v>
      </c>
      <c r="I16" s="354">
        <v>647</v>
      </c>
      <c r="J16" s="374">
        <v>1</v>
      </c>
      <c r="K16" s="375">
        <v>1</v>
      </c>
    </row>
    <row r="17" spans="2:11" ht="15">
      <c r="B17" s="397"/>
      <c r="C17" s="326">
        <v>1</v>
      </c>
      <c r="D17" s="326">
        <v>5</v>
      </c>
      <c r="E17" s="404"/>
      <c r="F17" s="383">
        <v>1</v>
      </c>
      <c r="G17" s="355" t="s">
        <v>47</v>
      </c>
      <c r="H17" s="354">
        <v>400</v>
      </c>
      <c r="I17" s="354">
        <v>619</v>
      </c>
      <c r="J17" s="374">
        <v>1</v>
      </c>
      <c r="K17" s="375">
        <v>1</v>
      </c>
    </row>
    <row r="18" spans="2:11" ht="15">
      <c r="B18" s="397"/>
      <c r="C18" s="326">
        <v>18</v>
      </c>
      <c r="D18" s="326">
        <v>1</v>
      </c>
      <c r="E18" s="404"/>
      <c r="F18" s="383">
        <v>1</v>
      </c>
      <c r="G18" s="355" t="s">
        <v>103</v>
      </c>
      <c r="H18" s="354">
        <v>400</v>
      </c>
      <c r="I18" s="354">
        <v>616</v>
      </c>
      <c r="J18" s="374">
        <v>1</v>
      </c>
      <c r="K18" s="375">
        <v>1</v>
      </c>
    </row>
    <row r="19" spans="2:11" ht="15">
      <c r="B19" s="397"/>
      <c r="C19" s="326">
        <v>5</v>
      </c>
      <c r="D19" s="326">
        <v>14</v>
      </c>
      <c r="E19" s="404"/>
      <c r="F19" s="383">
        <v>1</v>
      </c>
      <c r="G19" s="355" t="s">
        <v>33</v>
      </c>
      <c r="H19" s="354">
        <v>400</v>
      </c>
      <c r="I19" s="354">
        <v>568</v>
      </c>
      <c r="J19" s="374">
        <v>1</v>
      </c>
      <c r="K19" s="375">
        <v>1</v>
      </c>
    </row>
    <row r="20" spans="2:11" ht="15">
      <c r="B20" s="397"/>
      <c r="C20" s="326">
        <v>1</v>
      </c>
      <c r="D20" s="326">
        <v>9</v>
      </c>
      <c r="E20" s="404"/>
      <c r="F20" s="383">
        <v>1</v>
      </c>
      <c r="G20" s="355" t="s">
        <v>17</v>
      </c>
      <c r="H20" s="354">
        <v>400</v>
      </c>
      <c r="I20" s="354">
        <v>500</v>
      </c>
      <c r="J20" s="374">
        <v>1</v>
      </c>
      <c r="K20" s="375">
        <v>1</v>
      </c>
    </row>
    <row r="21" spans="2:11" ht="15">
      <c r="B21" s="397"/>
      <c r="C21" s="326">
        <v>1</v>
      </c>
      <c r="D21" s="326">
        <v>1</v>
      </c>
      <c r="E21" s="404"/>
      <c r="F21" s="383">
        <v>1</v>
      </c>
      <c r="G21" s="355" t="s">
        <v>48</v>
      </c>
      <c r="H21" s="354">
        <v>400</v>
      </c>
      <c r="I21" s="354">
        <v>452</v>
      </c>
      <c r="J21" s="374">
        <v>1</v>
      </c>
      <c r="K21" s="375">
        <v>1</v>
      </c>
    </row>
    <row r="22" spans="2:11" ht="15">
      <c r="B22" s="397"/>
      <c r="C22" s="326">
        <v>12</v>
      </c>
      <c r="D22" s="326">
        <v>9</v>
      </c>
      <c r="E22" s="404"/>
      <c r="F22" s="383">
        <v>1</v>
      </c>
      <c r="G22" s="355" t="s">
        <v>99</v>
      </c>
      <c r="H22" s="354">
        <v>400</v>
      </c>
      <c r="I22" s="354">
        <v>426</v>
      </c>
      <c r="J22" s="374">
        <v>1</v>
      </c>
      <c r="K22" s="375">
        <v>1</v>
      </c>
    </row>
    <row r="23" spans="2:11" ht="15">
      <c r="B23" s="397"/>
      <c r="C23" s="326">
        <v>1</v>
      </c>
      <c r="D23" s="326">
        <v>5</v>
      </c>
      <c r="E23" s="404"/>
      <c r="F23" s="383">
        <v>2</v>
      </c>
      <c r="G23" s="355" t="s">
        <v>26</v>
      </c>
      <c r="H23" s="354">
        <v>700</v>
      </c>
      <c r="I23" s="354">
        <v>1111</v>
      </c>
      <c r="J23" s="374">
        <v>0.9992</v>
      </c>
      <c r="K23" s="375">
        <v>0.9996</v>
      </c>
    </row>
    <row r="24" spans="2:11" ht="15">
      <c r="B24" s="397"/>
      <c r="C24" s="326">
        <v>3</v>
      </c>
      <c r="D24" s="326">
        <v>7</v>
      </c>
      <c r="E24" s="404"/>
      <c r="F24" s="383">
        <v>3</v>
      </c>
      <c r="G24" s="355" t="s">
        <v>13</v>
      </c>
      <c r="H24" s="354">
        <v>700</v>
      </c>
      <c r="I24" s="354">
        <v>1886</v>
      </c>
      <c r="J24" s="374">
        <v>0.9989</v>
      </c>
      <c r="K24" s="375">
        <v>0.99945</v>
      </c>
    </row>
    <row r="25" spans="2:11" ht="15">
      <c r="B25" s="397"/>
      <c r="C25" s="326">
        <v>1</v>
      </c>
      <c r="D25" s="326">
        <v>1</v>
      </c>
      <c r="E25" s="404"/>
      <c r="F25" s="383">
        <v>3</v>
      </c>
      <c r="G25" s="355" t="s">
        <v>81</v>
      </c>
      <c r="H25" s="354">
        <v>400</v>
      </c>
      <c r="I25" s="354">
        <v>766</v>
      </c>
      <c r="J25" s="374">
        <v>1</v>
      </c>
      <c r="K25" s="375">
        <v>0.9995297805642633</v>
      </c>
    </row>
    <row r="26" spans="2:11" ht="15">
      <c r="B26" s="397"/>
      <c r="C26" s="326">
        <v>11</v>
      </c>
      <c r="D26" s="326">
        <v>21</v>
      </c>
      <c r="E26" s="404"/>
      <c r="F26" s="383">
        <v>4</v>
      </c>
      <c r="G26" s="355" t="s">
        <v>111</v>
      </c>
      <c r="H26" s="354">
        <v>400</v>
      </c>
      <c r="I26" s="354">
        <v>792</v>
      </c>
      <c r="J26" s="374">
        <v>0.9985</v>
      </c>
      <c r="K26" s="375">
        <v>0.99925</v>
      </c>
    </row>
    <row r="27" spans="2:11" ht="15">
      <c r="B27" s="397"/>
      <c r="C27" s="326">
        <v>1</v>
      </c>
      <c r="D27" s="326">
        <v>19</v>
      </c>
      <c r="E27" s="404"/>
      <c r="F27" s="383">
        <v>4</v>
      </c>
      <c r="G27" s="355" t="s">
        <v>198</v>
      </c>
      <c r="H27" s="354">
        <v>400</v>
      </c>
      <c r="I27" s="354">
        <v>570</v>
      </c>
      <c r="J27" s="374">
        <v>0.9986</v>
      </c>
      <c r="K27" s="375">
        <v>0.9993000000000001</v>
      </c>
    </row>
    <row r="28" spans="2:11" ht="15">
      <c r="B28" s="397"/>
      <c r="C28" s="326">
        <v>7</v>
      </c>
      <c r="D28" s="326">
        <v>11</v>
      </c>
      <c r="E28" s="404"/>
      <c r="F28" s="383">
        <v>5</v>
      </c>
      <c r="G28" s="355" t="s">
        <v>98</v>
      </c>
      <c r="H28" s="354">
        <v>400</v>
      </c>
      <c r="I28" s="354">
        <v>626</v>
      </c>
      <c r="J28" s="374">
        <v>0.9982</v>
      </c>
      <c r="K28" s="375">
        <v>0.9991</v>
      </c>
    </row>
    <row r="29" spans="2:11" ht="15">
      <c r="B29" s="397"/>
      <c r="C29" s="326">
        <v>6</v>
      </c>
      <c r="D29" s="326">
        <v>13</v>
      </c>
      <c r="E29" s="404"/>
      <c r="F29" s="383">
        <v>6</v>
      </c>
      <c r="G29" s="355" t="s">
        <v>199</v>
      </c>
      <c r="H29" s="354">
        <v>700</v>
      </c>
      <c r="I29" s="354">
        <v>1153</v>
      </c>
      <c r="J29" s="374">
        <v>0.9975</v>
      </c>
      <c r="K29" s="375">
        <v>0.99875</v>
      </c>
    </row>
    <row r="30" spans="2:11" ht="15">
      <c r="B30" s="397"/>
      <c r="C30" s="326">
        <v>4</v>
      </c>
      <c r="D30" s="326">
        <v>19</v>
      </c>
      <c r="E30" s="404"/>
      <c r="F30" s="383">
        <v>7</v>
      </c>
      <c r="G30" s="355" t="s">
        <v>110</v>
      </c>
      <c r="H30" s="354">
        <v>400</v>
      </c>
      <c r="I30" s="354">
        <v>579</v>
      </c>
      <c r="J30" s="374">
        <v>0.9969</v>
      </c>
      <c r="K30" s="375">
        <v>0.9984500000000001</v>
      </c>
    </row>
    <row r="31" spans="2:11" ht="15">
      <c r="B31" s="397"/>
      <c r="C31" s="326">
        <v>19</v>
      </c>
      <c r="D31" s="326">
        <v>4</v>
      </c>
      <c r="E31" s="404"/>
      <c r="F31" s="383">
        <v>8</v>
      </c>
      <c r="G31" s="355" t="s">
        <v>7</v>
      </c>
      <c r="H31" s="354">
        <v>400</v>
      </c>
      <c r="I31" s="354">
        <v>593</v>
      </c>
      <c r="J31" s="374">
        <v>0.9965</v>
      </c>
      <c r="K31" s="375">
        <v>0.9982500000000001</v>
      </c>
    </row>
    <row r="32" spans="2:11" ht="15">
      <c r="B32" s="397"/>
      <c r="C32" s="326">
        <v>21</v>
      </c>
      <c r="D32" s="326">
        <v>12</v>
      </c>
      <c r="E32" s="404"/>
      <c r="F32" s="383">
        <v>9</v>
      </c>
      <c r="G32" s="355" t="s">
        <v>29</v>
      </c>
      <c r="H32" s="354">
        <v>700</v>
      </c>
      <c r="I32" s="354">
        <v>931</v>
      </c>
      <c r="J32" s="374">
        <v>0.9956</v>
      </c>
      <c r="K32" s="375">
        <v>0.9978</v>
      </c>
    </row>
    <row r="33" spans="2:11" ht="15">
      <c r="B33" s="397"/>
      <c r="C33" s="326">
        <v>9</v>
      </c>
      <c r="D33" s="326">
        <v>11</v>
      </c>
      <c r="E33" s="404"/>
      <c r="F33" s="383">
        <v>9</v>
      </c>
      <c r="G33" s="355" t="s">
        <v>105</v>
      </c>
      <c r="H33" s="354">
        <v>400</v>
      </c>
      <c r="I33" s="354">
        <v>458</v>
      </c>
      <c r="J33" s="374">
        <v>0.9955</v>
      </c>
      <c r="K33" s="375">
        <v>0.99775</v>
      </c>
    </row>
    <row r="34" spans="2:11" ht="15">
      <c r="B34" s="397"/>
      <c r="C34" s="326">
        <v>1</v>
      </c>
      <c r="D34" s="326">
        <v>10</v>
      </c>
      <c r="E34" s="404"/>
      <c r="F34" s="383">
        <v>10</v>
      </c>
      <c r="G34" s="355" t="s">
        <v>50</v>
      </c>
      <c r="H34" s="354">
        <v>400</v>
      </c>
      <c r="I34" s="354">
        <v>634</v>
      </c>
      <c r="J34" s="374">
        <v>0.9949</v>
      </c>
      <c r="K34" s="375">
        <v>0.99745</v>
      </c>
    </row>
    <row r="35" spans="2:11" ht="15">
      <c r="B35" s="397"/>
      <c r="C35" s="326">
        <v>23</v>
      </c>
      <c r="D35" s="326">
        <v>20</v>
      </c>
      <c r="E35" s="404"/>
      <c r="F35" s="383">
        <v>11</v>
      </c>
      <c r="G35" s="355" t="s">
        <v>49</v>
      </c>
      <c r="H35" s="354">
        <v>400</v>
      </c>
      <c r="I35" s="354">
        <v>461</v>
      </c>
      <c r="J35" s="374">
        <v>0.9928</v>
      </c>
      <c r="K35" s="375">
        <v>0.9956555831265509</v>
      </c>
    </row>
    <row r="36" spans="2:11" ht="15">
      <c r="B36" s="397"/>
      <c r="C36" s="326">
        <v>1</v>
      </c>
      <c r="D36" s="326">
        <v>15</v>
      </c>
      <c r="E36" s="404"/>
      <c r="F36" s="383">
        <v>12</v>
      </c>
      <c r="G36" s="355" t="s">
        <v>3</v>
      </c>
      <c r="H36" s="354">
        <v>400</v>
      </c>
      <c r="I36" s="354">
        <v>540</v>
      </c>
      <c r="J36" s="374">
        <v>0.9899</v>
      </c>
      <c r="K36" s="375">
        <v>0.99495</v>
      </c>
    </row>
    <row r="37" spans="2:11" ht="15">
      <c r="B37" s="397"/>
      <c r="C37" s="326">
        <v>17</v>
      </c>
      <c r="D37" s="326">
        <v>16</v>
      </c>
      <c r="E37" s="404"/>
      <c r="F37" s="383">
        <v>13</v>
      </c>
      <c r="G37" s="355" t="s">
        <v>14</v>
      </c>
      <c r="H37" s="354">
        <v>700</v>
      </c>
      <c r="I37" s="354">
        <v>1565</v>
      </c>
      <c r="J37" s="374">
        <v>0.9879</v>
      </c>
      <c r="K37" s="375">
        <v>0.99395</v>
      </c>
    </row>
    <row r="38" spans="2:11" ht="15">
      <c r="B38" s="397"/>
      <c r="C38" s="326">
        <v>1</v>
      </c>
      <c r="D38" s="326">
        <v>26</v>
      </c>
      <c r="E38" s="404"/>
      <c r="F38" s="383">
        <v>14</v>
      </c>
      <c r="G38" s="355" t="s">
        <v>54</v>
      </c>
      <c r="H38" s="354">
        <v>400</v>
      </c>
      <c r="I38" s="354">
        <v>737</v>
      </c>
      <c r="J38" s="374">
        <v>0.9868</v>
      </c>
      <c r="K38" s="375">
        <v>0.9934000000000001</v>
      </c>
    </row>
    <row r="39" spans="2:11" ht="15">
      <c r="B39" s="397"/>
      <c r="C39" s="326">
        <v>14</v>
      </c>
      <c r="D39" s="326">
        <v>29</v>
      </c>
      <c r="E39" s="404"/>
      <c r="F39" s="383">
        <v>15</v>
      </c>
      <c r="G39" s="355" t="s">
        <v>12</v>
      </c>
      <c r="H39" s="354">
        <v>400</v>
      </c>
      <c r="I39" s="354">
        <v>1368</v>
      </c>
      <c r="J39" s="374">
        <v>0.9855</v>
      </c>
      <c r="K39" s="375">
        <v>0.99275</v>
      </c>
    </row>
    <row r="40" spans="2:11" ht="15">
      <c r="B40" s="397"/>
      <c r="C40" s="326">
        <v>42</v>
      </c>
      <c r="D40" s="326">
        <v>27</v>
      </c>
      <c r="E40" s="404"/>
      <c r="F40" s="383">
        <v>16</v>
      </c>
      <c r="G40" s="355" t="s">
        <v>80</v>
      </c>
      <c r="H40" s="354">
        <v>700</v>
      </c>
      <c r="I40" s="354">
        <v>2323</v>
      </c>
      <c r="J40" s="374">
        <v>0.9864</v>
      </c>
      <c r="K40" s="375">
        <v>0.9925087557603687</v>
      </c>
    </row>
    <row r="41" spans="2:11" ht="15">
      <c r="B41" s="397"/>
      <c r="C41" s="326">
        <v>10</v>
      </c>
      <c r="D41" s="326">
        <v>23</v>
      </c>
      <c r="E41" s="404"/>
      <c r="F41" s="383">
        <v>17</v>
      </c>
      <c r="G41" s="355" t="s">
        <v>28</v>
      </c>
      <c r="H41" s="354">
        <v>400</v>
      </c>
      <c r="I41" s="354">
        <v>754</v>
      </c>
      <c r="J41" s="374">
        <v>0.9858</v>
      </c>
      <c r="K41" s="375">
        <v>0.9923897959183674</v>
      </c>
    </row>
    <row r="42" spans="2:11" ht="15">
      <c r="B42" s="397"/>
      <c r="C42" s="326">
        <v>1</v>
      </c>
      <c r="D42" s="326">
        <v>6</v>
      </c>
      <c r="E42" s="404"/>
      <c r="F42" s="383">
        <v>18</v>
      </c>
      <c r="G42" s="355" t="s">
        <v>36</v>
      </c>
      <c r="H42" s="354">
        <v>400</v>
      </c>
      <c r="I42" s="354">
        <v>822</v>
      </c>
      <c r="J42" s="374">
        <v>0.9848</v>
      </c>
      <c r="K42" s="375">
        <v>0.9898446337308348</v>
      </c>
    </row>
    <row r="43" spans="2:11" ht="15">
      <c r="B43" s="397"/>
      <c r="C43" s="326">
        <v>15</v>
      </c>
      <c r="D43" s="326">
        <v>18</v>
      </c>
      <c r="E43" s="404"/>
      <c r="F43" s="383">
        <v>19</v>
      </c>
      <c r="G43" s="355" t="s">
        <v>18</v>
      </c>
      <c r="H43" s="354">
        <v>700</v>
      </c>
      <c r="I43" s="354">
        <v>1265</v>
      </c>
      <c r="J43" s="374">
        <v>0.9786</v>
      </c>
      <c r="K43" s="375">
        <v>0.9893000000000001</v>
      </c>
    </row>
    <row r="44" spans="2:11" ht="15">
      <c r="B44" s="397"/>
      <c r="C44" s="326">
        <v>16</v>
      </c>
      <c r="D44" s="326">
        <v>24</v>
      </c>
      <c r="E44" s="404"/>
      <c r="F44" s="383">
        <v>20</v>
      </c>
      <c r="G44" s="355" t="s">
        <v>102</v>
      </c>
      <c r="H44" s="354">
        <v>400</v>
      </c>
      <c r="I44" s="354">
        <v>509</v>
      </c>
      <c r="J44" s="374">
        <v>0.9776</v>
      </c>
      <c r="K44" s="375">
        <v>0.9888</v>
      </c>
    </row>
    <row r="45" spans="2:11" ht="15">
      <c r="B45" s="397"/>
      <c r="C45" s="326">
        <v>32</v>
      </c>
      <c r="D45" s="326">
        <v>35</v>
      </c>
      <c r="E45" s="404"/>
      <c r="F45" s="383">
        <v>21</v>
      </c>
      <c r="G45" s="355" t="s">
        <v>38</v>
      </c>
      <c r="H45" s="354">
        <v>400</v>
      </c>
      <c r="I45" s="354">
        <v>1374</v>
      </c>
      <c r="J45" s="374">
        <v>0.9801</v>
      </c>
      <c r="K45" s="375">
        <v>0.9886925339366516</v>
      </c>
    </row>
    <row r="46" spans="2:11" ht="15">
      <c r="B46" s="397"/>
      <c r="C46" s="326">
        <v>8</v>
      </c>
      <c r="D46" s="326">
        <v>17</v>
      </c>
      <c r="E46" s="404"/>
      <c r="F46" s="383">
        <v>22</v>
      </c>
      <c r="G46" s="355" t="s">
        <v>6</v>
      </c>
      <c r="H46" s="354">
        <v>700</v>
      </c>
      <c r="I46" s="354">
        <v>2341</v>
      </c>
      <c r="J46" s="374">
        <v>0.9778</v>
      </c>
      <c r="K46" s="375">
        <v>0.987318782942022</v>
      </c>
    </row>
    <row r="47" spans="2:11" ht="15">
      <c r="B47" s="397"/>
      <c r="C47" s="326">
        <v>22</v>
      </c>
      <c r="D47" s="326">
        <v>30</v>
      </c>
      <c r="E47" s="404"/>
      <c r="F47" s="383">
        <v>23</v>
      </c>
      <c r="G47" s="355" t="s">
        <v>39</v>
      </c>
      <c r="H47" s="354">
        <v>700</v>
      </c>
      <c r="I47" s="354">
        <v>1611</v>
      </c>
      <c r="J47" s="374">
        <v>0.972</v>
      </c>
      <c r="K47" s="375">
        <v>0.986</v>
      </c>
    </row>
    <row r="48" spans="2:11" ht="15">
      <c r="B48" s="397"/>
      <c r="C48" s="326">
        <v>57</v>
      </c>
      <c r="D48" s="326">
        <v>51</v>
      </c>
      <c r="E48" s="404"/>
      <c r="F48" s="383">
        <v>24</v>
      </c>
      <c r="G48" s="355" t="s">
        <v>100</v>
      </c>
      <c r="H48" s="354">
        <v>400</v>
      </c>
      <c r="I48" s="354">
        <v>654</v>
      </c>
      <c r="J48" s="374">
        <v>0.9723</v>
      </c>
      <c r="K48" s="375">
        <v>0.985552390438247</v>
      </c>
    </row>
    <row r="49" spans="2:11" ht="15">
      <c r="B49" s="397"/>
      <c r="C49" s="326">
        <v>24</v>
      </c>
      <c r="D49" s="326">
        <v>31</v>
      </c>
      <c r="E49" s="404"/>
      <c r="F49" s="383">
        <v>25</v>
      </c>
      <c r="G49" s="355" t="s">
        <v>41</v>
      </c>
      <c r="H49" s="354">
        <v>700</v>
      </c>
      <c r="I49" s="354">
        <v>1529</v>
      </c>
      <c r="J49" s="374">
        <v>0.9668</v>
      </c>
      <c r="K49" s="375">
        <v>0.9830990972918756</v>
      </c>
    </row>
    <row r="50" spans="2:11" ht="15">
      <c r="B50" s="397"/>
      <c r="C50" s="326">
        <v>29</v>
      </c>
      <c r="D50" s="326">
        <v>41</v>
      </c>
      <c r="E50" s="404"/>
      <c r="F50" s="383">
        <v>26</v>
      </c>
      <c r="G50" s="355" t="s">
        <v>22</v>
      </c>
      <c r="H50" s="354">
        <v>400</v>
      </c>
      <c r="I50" s="354">
        <v>489</v>
      </c>
      <c r="J50" s="374">
        <v>0.9655</v>
      </c>
      <c r="K50" s="375">
        <v>0.98275</v>
      </c>
    </row>
    <row r="51" spans="2:11" ht="15">
      <c r="B51" s="397"/>
      <c r="C51" s="326">
        <v>31</v>
      </c>
      <c r="D51" s="326">
        <v>36</v>
      </c>
      <c r="E51" s="404"/>
      <c r="F51" s="383">
        <v>27</v>
      </c>
      <c r="G51" s="355" t="s">
        <v>9</v>
      </c>
      <c r="H51" s="354">
        <v>700</v>
      </c>
      <c r="I51" s="354">
        <v>1874</v>
      </c>
      <c r="J51" s="374">
        <v>0.9641</v>
      </c>
      <c r="K51" s="375">
        <v>0.98205</v>
      </c>
    </row>
    <row r="52" spans="2:11" ht="15">
      <c r="B52" s="397"/>
      <c r="C52" s="326">
        <v>13</v>
      </c>
      <c r="D52" s="326">
        <v>22</v>
      </c>
      <c r="E52" s="404"/>
      <c r="F52" s="383">
        <v>28</v>
      </c>
      <c r="G52" s="355" t="s">
        <v>101</v>
      </c>
      <c r="H52" s="354">
        <v>400</v>
      </c>
      <c r="I52" s="354">
        <v>680</v>
      </c>
      <c r="J52" s="374">
        <v>0.9644</v>
      </c>
      <c r="K52" s="375">
        <v>0.9811565217391305</v>
      </c>
    </row>
    <row r="53" spans="2:11" ht="15">
      <c r="B53" s="397"/>
      <c r="C53" s="326">
        <v>20</v>
      </c>
      <c r="D53" s="326">
        <v>25</v>
      </c>
      <c r="E53" s="404"/>
      <c r="F53" s="383">
        <v>29</v>
      </c>
      <c r="G53" s="355" t="s">
        <v>200</v>
      </c>
      <c r="H53" s="354">
        <v>1500</v>
      </c>
      <c r="I53" s="354">
        <v>3642</v>
      </c>
      <c r="J53" s="374">
        <v>0.9615</v>
      </c>
      <c r="K53" s="375">
        <v>0.98075</v>
      </c>
    </row>
    <row r="54" spans="2:11" ht="15">
      <c r="B54" s="397"/>
      <c r="C54" s="326">
        <v>27</v>
      </c>
      <c r="D54" s="326">
        <v>45</v>
      </c>
      <c r="E54" s="404"/>
      <c r="F54" s="383">
        <v>30</v>
      </c>
      <c r="G54" s="355" t="s">
        <v>106</v>
      </c>
      <c r="H54" s="354">
        <v>400</v>
      </c>
      <c r="I54" s="354">
        <v>514</v>
      </c>
      <c r="J54" s="374">
        <v>0.9566</v>
      </c>
      <c r="K54" s="375">
        <v>0.9783</v>
      </c>
    </row>
    <row r="55" spans="2:11" ht="15">
      <c r="B55" s="397"/>
      <c r="C55" s="326">
        <v>36</v>
      </c>
      <c r="D55" s="326">
        <v>46</v>
      </c>
      <c r="E55" s="404"/>
      <c r="F55" s="383">
        <v>31</v>
      </c>
      <c r="G55" s="355" t="s">
        <v>113</v>
      </c>
      <c r="H55" s="354">
        <v>700</v>
      </c>
      <c r="I55" s="354">
        <v>1955</v>
      </c>
      <c r="J55" s="374">
        <v>0.9565</v>
      </c>
      <c r="K55" s="375">
        <v>0.9761402953586498</v>
      </c>
    </row>
    <row r="56" spans="2:11" ht="15">
      <c r="B56" s="397"/>
      <c r="C56" s="326">
        <v>44</v>
      </c>
      <c r="D56" s="326">
        <v>33</v>
      </c>
      <c r="E56" s="404"/>
      <c r="F56" s="383">
        <v>32</v>
      </c>
      <c r="G56" s="355" t="s">
        <v>42</v>
      </c>
      <c r="H56" s="354">
        <v>400</v>
      </c>
      <c r="I56" s="354">
        <v>366</v>
      </c>
      <c r="J56" s="374">
        <v>0.981</v>
      </c>
      <c r="K56" s="375">
        <v>0.9723235294117647</v>
      </c>
    </row>
    <row r="57" spans="2:11" ht="15">
      <c r="B57" s="397"/>
      <c r="C57" s="326">
        <v>28</v>
      </c>
      <c r="D57" s="326">
        <v>28</v>
      </c>
      <c r="E57" s="404"/>
      <c r="F57" s="383">
        <v>33</v>
      </c>
      <c r="G57" s="355" t="s">
        <v>53</v>
      </c>
      <c r="H57" s="354">
        <v>700</v>
      </c>
      <c r="I57" s="354">
        <v>1050</v>
      </c>
      <c r="J57" s="374">
        <v>0.9443</v>
      </c>
      <c r="K57" s="375">
        <v>0.9721500000000001</v>
      </c>
    </row>
    <row r="58" spans="2:11" ht="15">
      <c r="B58" s="397"/>
      <c r="C58" s="326">
        <v>30</v>
      </c>
      <c r="D58" s="326">
        <v>39</v>
      </c>
      <c r="E58" s="404"/>
      <c r="F58" s="383">
        <v>34</v>
      </c>
      <c r="G58" s="355" t="s">
        <v>10</v>
      </c>
      <c r="H58" s="354">
        <v>400</v>
      </c>
      <c r="I58" s="354">
        <v>752</v>
      </c>
      <c r="J58" s="374">
        <v>0.9458</v>
      </c>
      <c r="K58" s="375">
        <v>0.9713347826086957</v>
      </c>
    </row>
    <row r="59" spans="2:11" ht="15">
      <c r="B59" s="397"/>
      <c r="C59" s="326">
        <v>25</v>
      </c>
      <c r="D59" s="326">
        <v>38</v>
      </c>
      <c r="E59" s="404"/>
      <c r="F59" s="383">
        <v>35</v>
      </c>
      <c r="G59" s="355" t="s">
        <v>4</v>
      </c>
      <c r="H59" s="354">
        <v>400</v>
      </c>
      <c r="I59" s="354">
        <v>969</v>
      </c>
      <c r="J59" s="374">
        <v>0.9256</v>
      </c>
      <c r="K59" s="375">
        <v>0.9624015936254979</v>
      </c>
    </row>
    <row r="60" spans="2:11" ht="15">
      <c r="B60" s="397"/>
      <c r="C60" s="326">
        <v>48</v>
      </c>
      <c r="D60" s="326">
        <v>49</v>
      </c>
      <c r="E60" s="404"/>
      <c r="F60" s="383">
        <v>36</v>
      </c>
      <c r="G60" s="355" t="s">
        <v>79</v>
      </c>
      <c r="H60" s="354">
        <v>700</v>
      </c>
      <c r="I60" s="354">
        <v>1061</v>
      </c>
      <c r="J60" s="374">
        <v>0.9219</v>
      </c>
      <c r="K60" s="375">
        <v>0.9578926751592357</v>
      </c>
    </row>
    <row r="61" spans="2:11" ht="15">
      <c r="B61" s="397"/>
      <c r="C61" s="326">
        <v>37</v>
      </c>
      <c r="D61" s="326">
        <v>8</v>
      </c>
      <c r="E61" s="404"/>
      <c r="F61" s="383">
        <v>37</v>
      </c>
      <c r="G61" s="355" t="s">
        <v>76</v>
      </c>
      <c r="H61" s="354">
        <v>400</v>
      </c>
      <c r="I61" s="354">
        <v>313</v>
      </c>
      <c r="J61" s="374">
        <v>1</v>
      </c>
      <c r="K61" s="375">
        <v>0.9565</v>
      </c>
    </row>
    <row r="62" spans="2:11" ht="15">
      <c r="B62" s="397"/>
      <c r="C62" s="326">
        <v>43</v>
      </c>
      <c r="D62" s="326">
        <v>50</v>
      </c>
      <c r="E62" s="404"/>
      <c r="F62" s="383">
        <v>38</v>
      </c>
      <c r="G62" s="355" t="s">
        <v>11</v>
      </c>
      <c r="H62" s="354">
        <v>1500</v>
      </c>
      <c r="I62" s="354">
        <v>2409</v>
      </c>
      <c r="J62" s="374">
        <v>0.9078</v>
      </c>
      <c r="K62" s="375">
        <v>0.9527461538461539</v>
      </c>
    </row>
    <row r="63" spans="2:11" ht="15">
      <c r="B63" s="397"/>
      <c r="C63" s="326">
        <v>33</v>
      </c>
      <c r="D63" s="326">
        <v>37</v>
      </c>
      <c r="E63" s="404"/>
      <c r="F63" s="383">
        <v>39</v>
      </c>
      <c r="G63" s="355" t="s">
        <v>8</v>
      </c>
      <c r="H63" s="354">
        <v>700</v>
      </c>
      <c r="I63" s="354">
        <v>1282</v>
      </c>
      <c r="J63" s="374">
        <v>0.9046</v>
      </c>
      <c r="K63" s="375">
        <v>0.9517208494208493</v>
      </c>
    </row>
    <row r="64" spans="2:11" ht="15">
      <c r="B64" s="397"/>
      <c r="C64" s="326">
        <v>45</v>
      </c>
      <c r="D64" s="326">
        <v>55</v>
      </c>
      <c r="E64" s="404"/>
      <c r="F64" s="383">
        <v>40</v>
      </c>
      <c r="G64" s="355" t="s">
        <v>202</v>
      </c>
      <c r="H64" s="354">
        <v>700</v>
      </c>
      <c r="I64" s="354">
        <v>1762</v>
      </c>
      <c r="J64" s="374">
        <v>0.9009</v>
      </c>
      <c r="K64" s="375">
        <v>0.9499336488812393</v>
      </c>
    </row>
    <row r="65" spans="2:11" ht="15">
      <c r="B65" s="397"/>
      <c r="C65" s="326">
        <v>35</v>
      </c>
      <c r="D65" s="326">
        <v>40</v>
      </c>
      <c r="E65" s="404"/>
      <c r="F65" s="383">
        <v>41</v>
      </c>
      <c r="G65" s="355" t="s">
        <v>27</v>
      </c>
      <c r="H65" s="354">
        <v>400</v>
      </c>
      <c r="I65" s="354">
        <v>539</v>
      </c>
      <c r="J65" s="374">
        <v>0.8982</v>
      </c>
      <c r="K65" s="375">
        <v>0.9491</v>
      </c>
    </row>
    <row r="66" spans="2:11" ht="15">
      <c r="B66" s="397"/>
      <c r="C66" s="326">
        <v>50</v>
      </c>
      <c r="D66" s="326">
        <v>57</v>
      </c>
      <c r="E66" s="404"/>
      <c r="F66" s="383">
        <v>42</v>
      </c>
      <c r="G66" s="355" t="s">
        <v>46</v>
      </c>
      <c r="H66" s="354">
        <v>400</v>
      </c>
      <c r="I66" s="354">
        <v>469</v>
      </c>
      <c r="J66" s="374">
        <v>0.9077</v>
      </c>
      <c r="K66" s="375">
        <v>0.946926923076923</v>
      </c>
    </row>
    <row r="67" spans="2:11" ht="15">
      <c r="B67" s="397"/>
      <c r="C67" s="326">
        <v>66</v>
      </c>
      <c r="D67" s="326">
        <v>62</v>
      </c>
      <c r="E67" s="404"/>
      <c r="F67" s="383">
        <v>43</v>
      </c>
      <c r="G67" s="355" t="s">
        <v>144</v>
      </c>
      <c r="H67" s="354">
        <v>400</v>
      </c>
      <c r="I67" s="354">
        <v>319</v>
      </c>
      <c r="J67" s="374">
        <v>0.9646</v>
      </c>
      <c r="K67" s="375">
        <v>0.9418</v>
      </c>
    </row>
    <row r="68" spans="2:11" ht="15">
      <c r="B68" s="397"/>
      <c r="C68" s="326">
        <v>26</v>
      </c>
      <c r="D68" s="326">
        <v>48</v>
      </c>
      <c r="E68" s="404"/>
      <c r="F68" s="383">
        <v>44</v>
      </c>
      <c r="G68" s="355" t="s">
        <v>45</v>
      </c>
      <c r="H68" s="354">
        <v>400</v>
      </c>
      <c r="I68" s="354">
        <v>425</v>
      </c>
      <c r="J68" s="374">
        <v>0.8963</v>
      </c>
      <c r="K68" s="375">
        <v>0.9389833333333333</v>
      </c>
    </row>
    <row r="69" spans="2:11" ht="15">
      <c r="B69" s="397"/>
      <c r="C69" s="326">
        <v>38</v>
      </c>
      <c r="D69" s="326">
        <v>34</v>
      </c>
      <c r="E69" s="404"/>
      <c r="F69" s="383">
        <v>45</v>
      </c>
      <c r="G69" s="355" t="s">
        <v>107</v>
      </c>
      <c r="H69" s="354">
        <v>400</v>
      </c>
      <c r="I69" s="354">
        <v>831</v>
      </c>
      <c r="J69" s="374">
        <v>0.8745</v>
      </c>
      <c r="K69" s="375">
        <v>0.93725</v>
      </c>
    </row>
    <row r="70" spans="2:11" ht="15">
      <c r="B70" s="397"/>
      <c r="C70" s="326">
        <v>51</v>
      </c>
      <c r="D70" s="326">
        <v>32</v>
      </c>
      <c r="E70" s="404"/>
      <c r="F70" s="383">
        <v>46</v>
      </c>
      <c r="G70" s="355" t="s">
        <v>201</v>
      </c>
      <c r="H70" s="354">
        <v>400</v>
      </c>
      <c r="I70" s="354">
        <v>333</v>
      </c>
      <c r="J70" s="374">
        <v>0.9537</v>
      </c>
      <c r="K70" s="375">
        <v>0.9343612359550562</v>
      </c>
    </row>
    <row r="71" spans="2:11" ht="15">
      <c r="B71" s="397"/>
      <c r="C71" s="326">
        <v>40</v>
      </c>
      <c r="D71" s="326">
        <v>56</v>
      </c>
      <c r="E71" s="404"/>
      <c r="F71" s="383">
        <v>47</v>
      </c>
      <c r="G71" s="355" t="s">
        <v>112</v>
      </c>
      <c r="H71" s="354">
        <v>700</v>
      </c>
      <c r="I71" s="354">
        <v>1107</v>
      </c>
      <c r="J71" s="374">
        <v>0.8782</v>
      </c>
      <c r="K71" s="375">
        <v>0.9314273657289003</v>
      </c>
    </row>
    <row r="72" spans="2:11" ht="15">
      <c r="B72" s="397"/>
      <c r="C72" s="326">
        <v>65</v>
      </c>
      <c r="D72" s="326">
        <v>66</v>
      </c>
      <c r="E72" s="404"/>
      <c r="F72" s="383">
        <v>48</v>
      </c>
      <c r="G72" s="355" t="s">
        <v>109</v>
      </c>
      <c r="H72" s="354">
        <v>400</v>
      </c>
      <c r="I72" s="354">
        <v>288</v>
      </c>
      <c r="J72" s="374">
        <v>0.9714</v>
      </c>
      <c r="K72" s="375">
        <v>0.9297</v>
      </c>
    </row>
    <row r="73" spans="2:11" ht="15">
      <c r="B73" s="397"/>
      <c r="C73" s="326">
        <v>54</v>
      </c>
      <c r="D73" s="326">
        <v>54</v>
      </c>
      <c r="E73" s="404"/>
      <c r="F73" s="383">
        <v>49</v>
      </c>
      <c r="G73" s="355" t="s">
        <v>203</v>
      </c>
      <c r="H73" s="354">
        <v>700</v>
      </c>
      <c r="I73" s="354">
        <v>2058</v>
      </c>
      <c r="J73" s="374">
        <v>0.8717</v>
      </c>
      <c r="K73" s="375">
        <v>0.9291750927070457</v>
      </c>
    </row>
    <row r="74" spans="2:11" ht="15">
      <c r="B74" s="397"/>
      <c r="C74" s="326">
        <v>70</v>
      </c>
      <c r="D74" s="326">
        <v>44</v>
      </c>
      <c r="E74" s="404"/>
      <c r="F74" s="383">
        <v>50</v>
      </c>
      <c r="G74" s="355" t="s">
        <v>108</v>
      </c>
      <c r="H74" s="354">
        <v>400</v>
      </c>
      <c r="I74" s="354">
        <v>364</v>
      </c>
      <c r="J74" s="374">
        <v>0.8949</v>
      </c>
      <c r="K74" s="375">
        <v>0.9273447368421053</v>
      </c>
    </row>
    <row r="75" spans="2:11" ht="15">
      <c r="B75" s="397"/>
      <c r="C75" s="326">
        <v>58</v>
      </c>
      <c r="D75" s="326">
        <v>67</v>
      </c>
      <c r="E75" s="404"/>
      <c r="F75" s="383">
        <v>51</v>
      </c>
      <c r="G75" s="355" t="s">
        <v>23</v>
      </c>
      <c r="H75" s="354">
        <v>700</v>
      </c>
      <c r="I75" s="354">
        <v>1358</v>
      </c>
      <c r="J75" s="374">
        <v>0.8577</v>
      </c>
      <c r="K75" s="375">
        <v>0.9261002291475711</v>
      </c>
    </row>
    <row r="76" spans="2:11" ht="15">
      <c r="B76" s="397"/>
      <c r="C76" s="326">
        <v>39</v>
      </c>
      <c r="D76" s="326">
        <v>47</v>
      </c>
      <c r="E76" s="404"/>
      <c r="F76" s="383">
        <v>52</v>
      </c>
      <c r="G76" s="355" t="s">
        <v>15</v>
      </c>
      <c r="H76" s="354">
        <v>700</v>
      </c>
      <c r="I76" s="354">
        <v>3232</v>
      </c>
      <c r="J76" s="374">
        <v>0.8657</v>
      </c>
      <c r="K76" s="375">
        <v>0.9223425909295015</v>
      </c>
    </row>
    <row r="77" spans="2:11" ht="15">
      <c r="B77" s="397"/>
      <c r="C77" s="326">
        <v>56</v>
      </c>
      <c r="D77" s="326">
        <v>52</v>
      </c>
      <c r="E77" s="404"/>
      <c r="F77" s="383">
        <v>53</v>
      </c>
      <c r="G77" s="355" t="s">
        <v>40</v>
      </c>
      <c r="H77" s="354">
        <v>700</v>
      </c>
      <c r="I77" s="354">
        <v>1325</v>
      </c>
      <c r="J77" s="374">
        <v>0.847</v>
      </c>
      <c r="K77" s="375">
        <v>0.9186724137931035</v>
      </c>
    </row>
    <row r="78" spans="2:11" ht="15">
      <c r="B78" s="397"/>
      <c r="C78" s="326">
        <v>41</v>
      </c>
      <c r="D78" s="326">
        <v>42</v>
      </c>
      <c r="E78" s="404"/>
      <c r="F78" s="383">
        <v>54</v>
      </c>
      <c r="G78" s="355" t="s">
        <v>83</v>
      </c>
      <c r="H78" s="354">
        <v>400</v>
      </c>
      <c r="I78" s="354">
        <v>589</v>
      </c>
      <c r="J78" s="374">
        <v>0.8549</v>
      </c>
      <c r="K78" s="375">
        <v>0.9159996183206107</v>
      </c>
    </row>
    <row r="79" spans="2:11" ht="14.25" customHeight="1">
      <c r="B79" s="397"/>
      <c r="C79" s="326">
        <v>47</v>
      </c>
      <c r="D79" s="326">
        <v>59</v>
      </c>
      <c r="E79" s="404"/>
      <c r="F79" s="383">
        <v>55</v>
      </c>
      <c r="G79" s="355" t="s">
        <v>2</v>
      </c>
      <c r="H79" s="354">
        <v>700</v>
      </c>
      <c r="I79" s="354">
        <v>1515</v>
      </c>
      <c r="J79" s="374">
        <v>0.8348</v>
      </c>
      <c r="K79" s="375">
        <v>0.9142085106382979</v>
      </c>
    </row>
    <row r="80" spans="2:11" ht="15">
      <c r="B80" s="397"/>
      <c r="C80" s="326">
        <v>34</v>
      </c>
      <c r="D80" s="326">
        <v>43</v>
      </c>
      <c r="E80" s="404"/>
      <c r="F80" s="383">
        <v>56</v>
      </c>
      <c r="G80" s="355" t="s">
        <v>44</v>
      </c>
      <c r="H80" s="354">
        <v>400</v>
      </c>
      <c r="I80" s="354">
        <v>1457</v>
      </c>
      <c r="J80" s="374">
        <v>0.8251</v>
      </c>
      <c r="K80" s="375">
        <v>0.9112958193979932</v>
      </c>
    </row>
    <row r="81" spans="2:11" ht="15.75" customHeight="1">
      <c r="B81" s="397"/>
      <c r="C81" s="326">
        <v>49</v>
      </c>
      <c r="D81" s="326">
        <v>71</v>
      </c>
      <c r="E81" s="404"/>
      <c r="F81" s="383">
        <v>57</v>
      </c>
      <c r="G81" s="355" t="s">
        <v>82</v>
      </c>
      <c r="H81" s="354">
        <v>400</v>
      </c>
      <c r="I81" s="354">
        <v>770</v>
      </c>
      <c r="J81" s="374">
        <v>0.809</v>
      </c>
      <c r="K81" s="375">
        <v>0.9045000000000001</v>
      </c>
    </row>
    <row r="82" spans="2:11" ht="15.75" customHeight="1">
      <c r="B82" s="397"/>
      <c r="C82" s="326">
        <v>60</v>
      </c>
      <c r="D82" s="326">
        <v>61</v>
      </c>
      <c r="E82" s="404"/>
      <c r="F82" s="383">
        <v>58</v>
      </c>
      <c r="G82" s="355" t="s">
        <v>30</v>
      </c>
      <c r="H82" s="354">
        <v>1500</v>
      </c>
      <c r="I82" s="354">
        <v>4004</v>
      </c>
      <c r="J82" s="374">
        <v>0.8173</v>
      </c>
      <c r="K82" s="375">
        <v>0.9035272678762006</v>
      </c>
    </row>
    <row r="83" spans="2:11" ht="15">
      <c r="B83" s="397"/>
      <c r="C83" s="326">
        <v>61</v>
      </c>
      <c r="D83" s="326">
        <v>60</v>
      </c>
      <c r="E83" s="404"/>
      <c r="F83" s="383">
        <v>59</v>
      </c>
      <c r="G83" s="355" t="s">
        <v>192</v>
      </c>
      <c r="H83" s="354">
        <v>1500</v>
      </c>
      <c r="I83" s="354">
        <v>2234</v>
      </c>
      <c r="J83" s="374">
        <v>0.8072</v>
      </c>
      <c r="K83" s="375">
        <v>0.8960300603400988</v>
      </c>
    </row>
    <row r="84" spans="2:11" ht="15" customHeight="1">
      <c r="B84" s="397"/>
      <c r="C84" s="326">
        <v>52</v>
      </c>
      <c r="D84" s="326">
        <v>63</v>
      </c>
      <c r="E84" s="404"/>
      <c r="F84" s="383">
        <v>60</v>
      </c>
      <c r="G84" s="355" t="s">
        <v>31</v>
      </c>
      <c r="H84" s="354">
        <v>1500</v>
      </c>
      <c r="I84" s="354">
        <v>4784</v>
      </c>
      <c r="J84" s="374">
        <v>0.8212</v>
      </c>
      <c r="K84" s="375">
        <v>0.8818519319938176</v>
      </c>
    </row>
    <row r="85" spans="2:11" ht="15">
      <c r="B85" s="397"/>
      <c r="C85" s="326">
        <v>63</v>
      </c>
      <c r="D85" s="326">
        <v>58</v>
      </c>
      <c r="E85" s="404"/>
      <c r="F85" s="383">
        <v>61</v>
      </c>
      <c r="G85" s="355" t="s">
        <v>56</v>
      </c>
      <c r="H85" s="354">
        <v>700</v>
      </c>
      <c r="I85" s="354">
        <v>1356</v>
      </c>
      <c r="J85" s="374">
        <v>0.7587</v>
      </c>
      <c r="K85" s="375">
        <v>0.8773477753058955</v>
      </c>
    </row>
    <row r="86" spans="2:11" ht="15">
      <c r="B86" s="397"/>
      <c r="C86" s="326">
        <v>64</v>
      </c>
      <c r="D86" s="326">
        <v>72</v>
      </c>
      <c r="E86" s="404"/>
      <c r="F86" s="383">
        <v>62</v>
      </c>
      <c r="G86" s="355" t="s">
        <v>85</v>
      </c>
      <c r="H86" s="354">
        <v>1500</v>
      </c>
      <c r="I86" s="354">
        <v>6813</v>
      </c>
      <c r="J86" s="374">
        <v>0.7739</v>
      </c>
      <c r="K86" s="375">
        <v>0.8770660614002246</v>
      </c>
    </row>
    <row r="87" spans="2:11" ht="15.75" customHeight="1">
      <c r="B87" s="397"/>
      <c r="C87" s="326">
        <v>55</v>
      </c>
      <c r="D87" s="326">
        <v>73</v>
      </c>
      <c r="E87" s="404"/>
      <c r="F87" s="383">
        <v>63</v>
      </c>
      <c r="G87" s="355" t="s">
        <v>104</v>
      </c>
      <c r="H87" s="354">
        <v>400</v>
      </c>
      <c r="I87" s="354">
        <v>425</v>
      </c>
      <c r="J87" s="374">
        <v>0.7518</v>
      </c>
      <c r="K87" s="375">
        <v>0.8659369003690037</v>
      </c>
    </row>
    <row r="88" spans="2:11" ht="15.75" customHeight="1">
      <c r="B88" s="397"/>
      <c r="C88" s="326">
        <v>67</v>
      </c>
      <c r="D88" s="326">
        <v>68</v>
      </c>
      <c r="E88" s="404"/>
      <c r="F88" s="383">
        <v>64</v>
      </c>
      <c r="G88" s="355" t="s">
        <v>35</v>
      </c>
      <c r="H88" s="354">
        <v>1500</v>
      </c>
      <c r="I88" s="354">
        <v>2071</v>
      </c>
      <c r="J88" s="374">
        <v>0.7715</v>
      </c>
      <c r="K88" s="375">
        <v>0.8615926966292135</v>
      </c>
    </row>
    <row r="89" spans="2:11" ht="16.5" customHeight="1">
      <c r="B89" s="397"/>
      <c r="C89" s="326">
        <v>46</v>
      </c>
      <c r="D89" s="326">
        <v>64</v>
      </c>
      <c r="E89" s="404"/>
      <c r="F89" s="383">
        <v>65</v>
      </c>
      <c r="G89" s="355" t="s">
        <v>86</v>
      </c>
      <c r="H89" s="354">
        <v>1800</v>
      </c>
      <c r="I89" s="354">
        <v>819</v>
      </c>
      <c r="J89" s="374">
        <v>0.9424</v>
      </c>
      <c r="K89" s="375">
        <v>0.8599203647416414</v>
      </c>
    </row>
    <row r="90" spans="2:11" ht="15.75" customHeight="1">
      <c r="B90" s="397"/>
      <c r="C90" s="326">
        <v>53</v>
      </c>
      <c r="D90" s="326">
        <v>53</v>
      </c>
      <c r="E90" s="404"/>
      <c r="F90" s="383">
        <v>66</v>
      </c>
      <c r="G90" s="355" t="s">
        <v>34</v>
      </c>
      <c r="H90" s="354">
        <v>700</v>
      </c>
      <c r="I90" s="354">
        <v>3368</v>
      </c>
      <c r="J90" s="374">
        <v>0.747</v>
      </c>
      <c r="K90" s="375">
        <v>0.847534175334324</v>
      </c>
    </row>
    <row r="91" spans="2:11" ht="15.75" customHeight="1">
      <c r="B91" s="397"/>
      <c r="C91" s="326">
        <v>59</v>
      </c>
      <c r="D91" s="326">
        <v>2</v>
      </c>
      <c r="E91" s="404"/>
      <c r="F91" s="383">
        <v>67</v>
      </c>
      <c r="G91" s="355" t="s">
        <v>37</v>
      </c>
      <c r="H91" s="354">
        <v>700</v>
      </c>
      <c r="I91" s="354">
        <v>716</v>
      </c>
      <c r="J91" s="374">
        <v>0.7486</v>
      </c>
      <c r="K91" s="375">
        <v>0.8398367231638418</v>
      </c>
    </row>
    <row r="92" spans="2:11" ht="15.75" customHeight="1" thickBot="1">
      <c r="B92" s="397"/>
      <c r="C92" s="326">
        <v>71</v>
      </c>
      <c r="D92" s="326">
        <v>69</v>
      </c>
      <c r="E92" s="404"/>
      <c r="F92" s="383">
        <v>68</v>
      </c>
      <c r="G92" s="355" t="s">
        <v>25</v>
      </c>
      <c r="H92" s="354">
        <v>400</v>
      </c>
      <c r="I92" s="354">
        <v>233</v>
      </c>
      <c r="J92" s="374">
        <v>0.819</v>
      </c>
      <c r="K92" s="375">
        <v>0.8242758620689654</v>
      </c>
    </row>
    <row r="93" spans="2:11" ht="15" customHeight="1">
      <c r="B93" s="397"/>
      <c r="C93" s="326">
        <v>72</v>
      </c>
      <c r="D93" s="326">
        <v>65</v>
      </c>
      <c r="E93" s="405" t="s">
        <v>58</v>
      </c>
      <c r="F93" s="389">
        <v>69</v>
      </c>
      <c r="G93" s="392" t="s">
        <v>19</v>
      </c>
      <c r="H93" s="371">
        <v>1500</v>
      </c>
      <c r="I93" s="371">
        <v>935</v>
      </c>
      <c r="J93" s="372">
        <v>0.7794</v>
      </c>
      <c r="K93" s="373">
        <v>0.7946019607843137</v>
      </c>
    </row>
    <row r="94" spans="2:11" ht="15" customHeight="1">
      <c r="B94" s="397"/>
      <c r="C94" s="326">
        <v>62</v>
      </c>
      <c r="D94" s="326">
        <v>70</v>
      </c>
      <c r="E94" s="406"/>
      <c r="F94" s="390">
        <v>70</v>
      </c>
      <c r="G94" s="388" t="s">
        <v>32</v>
      </c>
      <c r="H94" s="354">
        <v>1500</v>
      </c>
      <c r="I94" s="354">
        <v>2685</v>
      </c>
      <c r="J94" s="374">
        <v>0.6178</v>
      </c>
      <c r="K94" s="375">
        <v>0.7894171377029464</v>
      </c>
    </row>
    <row r="95" spans="2:11" ht="15.75" customHeight="1">
      <c r="B95" s="397"/>
      <c r="C95" s="326">
        <v>68</v>
      </c>
      <c r="D95" s="326">
        <v>74</v>
      </c>
      <c r="E95" s="406"/>
      <c r="F95" s="390">
        <v>71</v>
      </c>
      <c r="G95" s="388" t="s">
        <v>20</v>
      </c>
      <c r="H95" s="354">
        <v>700</v>
      </c>
      <c r="I95" s="354">
        <v>4062</v>
      </c>
      <c r="J95" s="374">
        <v>0.5961</v>
      </c>
      <c r="K95" s="375">
        <v>0.7659208032299192</v>
      </c>
    </row>
    <row r="96" spans="2:11" ht="15.75" customHeight="1">
      <c r="B96" s="397"/>
      <c r="C96" s="326">
        <v>69</v>
      </c>
      <c r="D96" s="326">
        <v>75</v>
      </c>
      <c r="E96" s="406"/>
      <c r="F96" s="390">
        <v>72</v>
      </c>
      <c r="G96" s="388" t="s">
        <v>84</v>
      </c>
      <c r="H96" s="354">
        <v>400</v>
      </c>
      <c r="I96" s="354">
        <v>568</v>
      </c>
      <c r="J96" s="374">
        <v>0.4784</v>
      </c>
      <c r="K96" s="375">
        <v>0.7023147540983606</v>
      </c>
    </row>
    <row r="97" spans="2:11" ht="15.75" thickBot="1">
      <c r="B97" s="398"/>
      <c r="C97" s="356">
        <v>73</v>
      </c>
      <c r="D97" s="356">
        <v>76</v>
      </c>
      <c r="E97" s="407"/>
      <c r="F97" s="391">
        <v>73</v>
      </c>
      <c r="G97" s="393" t="s">
        <v>114</v>
      </c>
      <c r="H97" s="376">
        <v>1500</v>
      </c>
      <c r="I97" s="376">
        <v>452</v>
      </c>
      <c r="J97" s="377">
        <v>0.5468</v>
      </c>
      <c r="K97" s="378">
        <v>0.6239444444444444</v>
      </c>
    </row>
  </sheetData>
  <sheetProtection/>
  <mergeCells count="6">
    <mergeCell ref="J3:K3"/>
    <mergeCell ref="B6:B97"/>
    <mergeCell ref="B2:K2"/>
    <mergeCell ref="B3:I3"/>
    <mergeCell ref="E7:E92"/>
    <mergeCell ref="E93:E97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Q69"/>
  <sheetViews>
    <sheetView showGridLines="0" zoomScale="90" zoomScaleNormal="90" zoomScalePageLayoutView="0" workbookViewId="0" topLeftCell="A10">
      <selection activeCell="X75" sqref="X75"/>
    </sheetView>
  </sheetViews>
  <sheetFormatPr defaultColWidth="11.421875" defaultRowHeight="15"/>
  <cols>
    <col min="1" max="1" width="1.8515625" style="0" customWidth="1"/>
    <col min="2" max="2" width="13.57421875" style="0" customWidth="1"/>
    <col min="3" max="3" width="13.8515625" style="0" customWidth="1"/>
    <col min="4" max="4" width="14.28125" style="0" customWidth="1"/>
    <col min="5" max="5" width="10.7109375" style="0" bestFit="1" customWidth="1"/>
    <col min="6" max="6" width="13.140625" style="0" bestFit="1" customWidth="1"/>
    <col min="7" max="7" width="12.57421875" style="0" customWidth="1"/>
    <col min="8" max="11" width="10.7109375" style="0" bestFit="1" customWidth="1"/>
    <col min="12" max="13" width="10.7109375" style="0" customWidth="1"/>
    <col min="14" max="15" width="10.7109375" style="0" bestFit="1" customWidth="1"/>
    <col min="16" max="16" width="12.28125" style="0" bestFit="1" customWidth="1"/>
    <col min="17" max="17" width="10.7109375" style="0" bestFit="1" customWidth="1"/>
    <col min="18" max="18" width="11.8515625" style="0" bestFit="1" customWidth="1"/>
    <col min="19" max="19" width="10.8515625" style="0" bestFit="1" customWidth="1"/>
    <col min="20" max="27" width="10.7109375" style="0" bestFit="1" customWidth="1"/>
    <col min="28" max="28" width="12.28125" style="0" bestFit="1" customWidth="1"/>
    <col min="29" max="29" width="10.7109375" style="0" bestFit="1" customWidth="1"/>
    <col min="30" max="30" width="11.8515625" style="0" bestFit="1" customWidth="1"/>
    <col min="31" max="31" width="10.8515625" style="0" bestFit="1" customWidth="1"/>
    <col min="32" max="32" width="14.140625" style="0" customWidth="1"/>
    <col min="33" max="33" width="13.421875" style="0" bestFit="1" customWidth="1"/>
    <col min="40" max="40" width="11.8515625" style="0" bestFit="1" customWidth="1"/>
  </cols>
  <sheetData>
    <row r="1" ht="15.75" thickBot="1"/>
    <row r="2" spans="5:38" ht="19.5" thickBot="1">
      <c r="E2" s="459" t="s">
        <v>88</v>
      </c>
      <c r="F2" s="460"/>
      <c r="G2" s="461"/>
      <c r="H2" s="432" t="s">
        <v>89</v>
      </c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4"/>
      <c r="T2" s="432" t="s">
        <v>127</v>
      </c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63" t="s">
        <v>189</v>
      </c>
      <c r="AG2" s="464"/>
      <c r="AH2" s="464"/>
      <c r="AI2" s="464"/>
      <c r="AJ2" s="464"/>
      <c r="AK2" s="464"/>
      <c r="AL2" s="464"/>
    </row>
    <row r="3" spans="5:43" ht="32.25" thickBot="1">
      <c r="E3" s="137" t="s">
        <v>174</v>
      </c>
      <c r="F3" s="138" t="s">
        <v>175</v>
      </c>
      <c r="G3" s="139" t="s">
        <v>183</v>
      </c>
      <c r="H3" s="190" t="s">
        <v>184</v>
      </c>
      <c r="I3" s="140" t="s">
        <v>152</v>
      </c>
      <c r="J3" s="140" t="s">
        <v>185</v>
      </c>
      <c r="K3" s="138" t="s">
        <v>153</v>
      </c>
      <c r="L3" s="138" t="s">
        <v>186</v>
      </c>
      <c r="M3" s="138" t="s">
        <v>187</v>
      </c>
      <c r="N3" s="138" t="s">
        <v>171</v>
      </c>
      <c r="O3" s="138" t="s">
        <v>177</v>
      </c>
      <c r="P3" s="138" t="s">
        <v>173</v>
      </c>
      <c r="Q3" s="138" t="s">
        <v>181</v>
      </c>
      <c r="R3" s="138" t="s">
        <v>175</v>
      </c>
      <c r="S3" s="191" t="s">
        <v>183</v>
      </c>
      <c r="T3" s="293" t="s">
        <v>184</v>
      </c>
      <c r="U3" s="294" t="s">
        <v>191</v>
      </c>
      <c r="V3" s="295" t="s">
        <v>143</v>
      </c>
      <c r="W3" s="294" t="s">
        <v>190</v>
      </c>
      <c r="X3" s="294" t="s">
        <v>154</v>
      </c>
      <c r="Y3" s="294" t="s">
        <v>169</v>
      </c>
      <c r="Z3" s="294" t="s">
        <v>170</v>
      </c>
      <c r="AA3" s="294" t="s">
        <v>177</v>
      </c>
      <c r="AB3" s="294" t="s">
        <v>180</v>
      </c>
      <c r="AC3" s="294" t="s">
        <v>181</v>
      </c>
      <c r="AD3" s="294" t="s">
        <v>188</v>
      </c>
      <c r="AE3" s="296" t="s">
        <v>183</v>
      </c>
      <c r="AF3" s="342" t="s">
        <v>184</v>
      </c>
      <c r="AG3" s="343" t="s">
        <v>152</v>
      </c>
      <c r="AH3" s="343" t="s">
        <v>143</v>
      </c>
      <c r="AI3" s="344" t="s">
        <v>190</v>
      </c>
      <c r="AJ3" s="344" t="s">
        <v>154</v>
      </c>
      <c r="AK3" s="344" t="s">
        <v>169</v>
      </c>
      <c r="AL3" s="344" t="s">
        <v>170</v>
      </c>
      <c r="AM3" s="344" t="s">
        <v>177</v>
      </c>
      <c r="AN3" s="344" t="s">
        <v>180</v>
      </c>
      <c r="AO3" s="344" t="s">
        <v>181</v>
      </c>
      <c r="AP3" s="344" t="s">
        <v>188</v>
      </c>
      <c r="AQ3" s="344" t="s">
        <v>183</v>
      </c>
    </row>
    <row r="4" spans="2:43" ht="39.75" customHeight="1" thickBot="1">
      <c r="B4" s="465" t="s">
        <v>90</v>
      </c>
      <c r="C4" s="466"/>
      <c r="D4" s="467"/>
      <c r="E4" s="181">
        <v>68</v>
      </c>
      <c r="F4" s="182">
        <v>68</v>
      </c>
      <c r="G4" s="183">
        <v>54</v>
      </c>
      <c r="H4" s="182">
        <v>53</v>
      </c>
      <c r="I4" s="182">
        <v>53</v>
      </c>
      <c r="J4" s="182">
        <v>60</v>
      </c>
      <c r="K4" s="182">
        <v>61</v>
      </c>
      <c r="L4" s="182">
        <v>63</v>
      </c>
      <c r="M4" s="182">
        <v>66</v>
      </c>
      <c r="N4" s="182">
        <v>70</v>
      </c>
      <c r="O4" s="182">
        <v>74</v>
      </c>
      <c r="P4" s="182">
        <v>73</v>
      </c>
      <c r="Q4" s="182">
        <v>77</v>
      </c>
      <c r="R4" s="182">
        <v>76</v>
      </c>
      <c r="S4" s="183">
        <v>74</v>
      </c>
      <c r="T4" s="181">
        <v>72</v>
      </c>
      <c r="U4" s="182">
        <v>74</v>
      </c>
      <c r="V4" s="182">
        <v>75</v>
      </c>
      <c r="W4" s="182">
        <v>77</v>
      </c>
      <c r="X4" s="182">
        <v>80</v>
      </c>
      <c r="Y4" s="182">
        <v>80</v>
      </c>
      <c r="Z4" s="182">
        <v>82</v>
      </c>
      <c r="AA4" s="182">
        <v>83</v>
      </c>
      <c r="AB4" s="182">
        <v>82</v>
      </c>
      <c r="AC4" s="182">
        <v>86</v>
      </c>
      <c r="AD4" s="182">
        <v>85</v>
      </c>
      <c r="AE4" s="183">
        <v>85</v>
      </c>
      <c r="AF4" s="348">
        <v>84</v>
      </c>
      <c r="AG4" s="349">
        <v>83</v>
      </c>
      <c r="AH4" s="349">
        <v>85</v>
      </c>
      <c r="AI4" s="349">
        <v>85</v>
      </c>
      <c r="AJ4" s="349">
        <v>86</v>
      </c>
      <c r="AK4" s="350">
        <v>85</v>
      </c>
      <c r="AL4" s="350">
        <v>87</v>
      </c>
      <c r="AM4" s="350">
        <v>86</v>
      </c>
      <c r="AN4" s="350"/>
      <c r="AO4" s="350"/>
      <c r="AP4" s="350"/>
      <c r="AQ4" s="350"/>
    </row>
    <row r="5" spans="2:43" ht="39.75" customHeight="1" thickBot="1">
      <c r="B5" s="468" t="s">
        <v>91</v>
      </c>
      <c r="C5" s="469"/>
      <c r="D5" s="470"/>
      <c r="E5" s="184">
        <v>13</v>
      </c>
      <c r="F5" s="185">
        <v>14</v>
      </c>
      <c r="G5" s="186">
        <v>20</v>
      </c>
      <c r="H5" s="185">
        <v>25</v>
      </c>
      <c r="I5" s="185">
        <v>25</v>
      </c>
      <c r="J5" s="185">
        <v>23</v>
      </c>
      <c r="K5" s="185">
        <v>23</v>
      </c>
      <c r="L5" s="185">
        <v>23</v>
      </c>
      <c r="M5" s="185">
        <v>16</v>
      </c>
      <c r="N5" s="185">
        <v>10</v>
      </c>
      <c r="O5" s="185">
        <v>10</v>
      </c>
      <c r="P5" s="185">
        <v>8</v>
      </c>
      <c r="Q5" s="185">
        <v>10</v>
      </c>
      <c r="R5" s="185">
        <v>10</v>
      </c>
      <c r="S5" s="186">
        <v>15</v>
      </c>
      <c r="T5" s="184">
        <v>14</v>
      </c>
      <c r="U5" s="185">
        <v>14</v>
      </c>
      <c r="V5" s="185">
        <v>15</v>
      </c>
      <c r="W5" s="185">
        <v>11</v>
      </c>
      <c r="X5" s="185">
        <v>9</v>
      </c>
      <c r="Y5" s="185">
        <v>8</v>
      </c>
      <c r="Z5" s="185">
        <v>7</v>
      </c>
      <c r="AA5" s="185">
        <v>7</v>
      </c>
      <c r="AB5" s="185">
        <v>8</v>
      </c>
      <c r="AC5" s="185">
        <v>4</v>
      </c>
      <c r="AD5" s="185">
        <v>5</v>
      </c>
      <c r="AE5" s="186">
        <v>5</v>
      </c>
      <c r="AF5" s="184">
        <v>6</v>
      </c>
      <c r="AG5" s="259">
        <v>7</v>
      </c>
      <c r="AH5" s="259">
        <v>5</v>
      </c>
      <c r="AI5" s="259">
        <v>5</v>
      </c>
      <c r="AJ5" s="259">
        <v>4</v>
      </c>
      <c r="AK5" s="297">
        <v>5</v>
      </c>
      <c r="AL5" s="297">
        <v>4</v>
      </c>
      <c r="AM5" s="297">
        <v>5</v>
      </c>
      <c r="AN5" s="297"/>
      <c r="AO5" s="297"/>
      <c r="AP5" s="297"/>
      <c r="AQ5" s="297"/>
    </row>
    <row r="6" spans="2:43" ht="39.75" customHeight="1" thickBot="1">
      <c r="B6" s="471" t="s">
        <v>92</v>
      </c>
      <c r="C6" s="472"/>
      <c r="D6" s="473"/>
      <c r="E6" s="187">
        <v>1</v>
      </c>
      <c r="F6" s="188">
        <v>0</v>
      </c>
      <c r="G6" s="189">
        <v>9</v>
      </c>
      <c r="H6" s="188">
        <v>8</v>
      </c>
      <c r="I6" s="188">
        <v>8</v>
      </c>
      <c r="J6" s="188">
        <v>3</v>
      </c>
      <c r="K6" s="188">
        <v>3</v>
      </c>
      <c r="L6" s="188">
        <v>1</v>
      </c>
      <c r="M6" s="188">
        <v>6</v>
      </c>
      <c r="N6" s="188">
        <v>9</v>
      </c>
      <c r="O6" s="188">
        <v>5</v>
      </c>
      <c r="P6" s="188">
        <v>9</v>
      </c>
      <c r="Q6" s="188">
        <v>3</v>
      </c>
      <c r="R6" s="188">
        <v>4</v>
      </c>
      <c r="S6" s="189">
        <v>1</v>
      </c>
      <c r="T6" s="187">
        <v>4</v>
      </c>
      <c r="U6" s="188">
        <v>2</v>
      </c>
      <c r="V6" s="188">
        <v>1</v>
      </c>
      <c r="W6" s="188">
        <v>3</v>
      </c>
      <c r="X6" s="188">
        <v>2</v>
      </c>
      <c r="Y6" s="188">
        <v>3</v>
      </c>
      <c r="Z6" s="188">
        <v>2</v>
      </c>
      <c r="AA6" s="188">
        <v>1</v>
      </c>
      <c r="AB6" s="188">
        <v>1</v>
      </c>
      <c r="AC6" s="188">
        <v>1</v>
      </c>
      <c r="AD6" s="188">
        <v>1</v>
      </c>
      <c r="AE6" s="189">
        <v>1</v>
      </c>
      <c r="AF6" s="187">
        <v>1</v>
      </c>
      <c r="AG6" s="258">
        <v>1</v>
      </c>
      <c r="AH6" s="258">
        <v>1</v>
      </c>
      <c r="AI6" s="258">
        <v>1</v>
      </c>
      <c r="AJ6" s="258">
        <v>1</v>
      </c>
      <c r="AK6" s="298">
        <v>1</v>
      </c>
      <c r="AL6" s="298">
        <v>0</v>
      </c>
      <c r="AM6" s="298">
        <v>0</v>
      </c>
      <c r="AN6" s="298"/>
      <c r="AO6" s="298"/>
      <c r="AP6" s="298"/>
      <c r="AQ6" s="298"/>
    </row>
    <row r="7" spans="2:43" ht="39.75" customHeight="1" thickBot="1">
      <c r="B7" s="474" t="s">
        <v>93</v>
      </c>
      <c r="C7" s="475"/>
      <c r="D7" s="476"/>
      <c r="E7" s="174">
        <f>SUM(E4:E6)</f>
        <v>82</v>
      </c>
      <c r="F7" s="175">
        <f>SUM(F4:F6)</f>
        <v>82</v>
      </c>
      <c r="G7" s="176">
        <f>SUM(G4:G6)</f>
        <v>83</v>
      </c>
      <c r="H7" s="175">
        <f aca="true" t="shared" si="0" ref="H7:P7">SUM(H4:H6)</f>
        <v>86</v>
      </c>
      <c r="I7" s="175">
        <f>SUM(I4:I6)</f>
        <v>86</v>
      </c>
      <c r="J7" s="175">
        <f t="shared" si="0"/>
        <v>86</v>
      </c>
      <c r="K7" s="175">
        <f t="shared" si="0"/>
        <v>87</v>
      </c>
      <c r="L7" s="175">
        <f t="shared" si="0"/>
        <v>87</v>
      </c>
      <c r="M7" s="175">
        <f t="shared" si="0"/>
        <v>88</v>
      </c>
      <c r="N7" s="175">
        <f t="shared" si="0"/>
        <v>89</v>
      </c>
      <c r="O7" s="175">
        <f t="shared" si="0"/>
        <v>89</v>
      </c>
      <c r="P7" s="175">
        <f t="shared" si="0"/>
        <v>90</v>
      </c>
      <c r="Q7" s="175">
        <f>SUM(Q4:Q6)</f>
        <v>90</v>
      </c>
      <c r="R7" s="175">
        <v>90</v>
      </c>
      <c r="S7" s="176">
        <v>90</v>
      </c>
      <c r="T7" s="174">
        <f>SUM(T4:T6)</f>
        <v>90</v>
      </c>
      <c r="U7" s="175">
        <f>SUM(U4:U6)</f>
        <v>90</v>
      </c>
      <c r="V7" s="175">
        <v>91</v>
      </c>
      <c r="W7" s="175">
        <f aca="true" t="shared" si="1" ref="W7:AB7">SUM(W4:W6)</f>
        <v>91</v>
      </c>
      <c r="X7" s="175">
        <f t="shared" si="1"/>
        <v>91</v>
      </c>
      <c r="Y7" s="175">
        <f t="shared" si="1"/>
        <v>91</v>
      </c>
      <c r="Z7" s="175">
        <f t="shared" si="1"/>
        <v>91</v>
      </c>
      <c r="AA7" s="175">
        <f t="shared" si="1"/>
        <v>91</v>
      </c>
      <c r="AB7" s="175">
        <f t="shared" si="1"/>
        <v>91</v>
      </c>
      <c r="AC7" s="175">
        <f aca="true" t="shared" si="2" ref="AC7:AH7">SUM(AC4:AC6)</f>
        <v>91</v>
      </c>
      <c r="AD7" s="175">
        <f t="shared" si="2"/>
        <v>91</v>
      </c>
      <c r="AE7" s="176">
        <f t="shared" si="2"/>
        <v>91</v>
      </c>
      <c r="AF7" s="351">
        <f t="shared" si="2"/>
        <v>91</v>
      </c>
      <c r="AG7" s="352">
        <f t="shared" si="2"/>
        <v>91</v>
      </c>
      <c r="AH7" s="352">
        <f t="shared" si="2"/>
        <v>91</v>
      </c>
      <c r="AI7" s="352">
        <f>SUM(AI4:AI6)</f>
        <v>91</v>
      </c>
      <c r="AJ7" s="352">
        <f>SUM(AJ4:AJ6)</f>
        <v>91</v>
      </c>
      <c r="AK7" s="353">
        <f>SUM(AK4:AK6)</f>
        <v>91</v>
      </c>
      <c r="AL7" s="353">
        <f>SUM(AL4:AL6)</f>
        <v>91</v>
      </c>
      <c r="AM7" s="353">
        <f>SUM(AM4:AM6)</f>
        <v>91</v>
      </c>
      <c r="AN7" s="353"/>
      <c r="AO7" s="353"/>
      <c r="AP7" s="353"/>
      <c r="AQ7" s="353"/>
    </row>
    <row r="8" spans="2:43" ht="21.75" thickBot="1">
      <c r="B8" s="432" t="s">
        <v>94</v>
      </c>
      <c r="C8" s="433"/>
      <c r="D8" s="434"/>
      <c r="E8" s="177">
        <f aca="true" t="shared" si="3" ref="E8:AB8">E4/E7</f>
        <v>0.8292682926829268</v>
      </c>
      <c r="F8" s="178">
        <f t="shared" si="3"/>
        <v>0.8292682926829268</v>
      </c>
      <c r="G8" s="179">
        <f t="shared" si="3"/>
        <v>0.6506024096385542</v>
      </c>
      <c r="H8" s="177">
        <f t="shared" si="3"/>
        <v>0.6162790697674418</v>
      </c>
      <c r="I8" s="178">
        <f t="shared" si="3"/>
        <v>0.6162790697674418</v>
      </c>
      <c r="J8" s="178">
        <f t="shared" si="3"/>
        <v>0.6976744186046512</v>
      </c>
      <c r="K8" s="178">
        <f t="shared" si="3"/>
        <v>0.7011494252873564</v>
      </c>
      <c r="L8" s="178">
        <f t="shared" si="3"/>
        <v>0.7241379310344828</v>
      </c>
      <c r="M8" s="178">
        <f t="shared" si="3"/>
        <v>0.75</v>
      </c>
      <c r="N8" s="178">
        <f t="shared" si="3"/>
        <v>0.7865168539325843</v>
      </c>
      <c r="O8" s="178">
        <f t="shared" si="3"/>
        <v>0.8314606741573034</v>
      </c>
      <c r="P8" s="178">
        <f t="shared" si="3"/>
        <v>0.8111111111111111</v>
      </c>
      <c r="Q8" s="178">
        <f t="shared" si="3"/>
        <v>0.8555555555555555</v>
      </c>
      <c r="R8" s="178">
        <f t="shared" si="3"/>
        <v>0.8444444444444444</v>
      </c>
      <c r="S8" s="180">
        <f t="shared" si="3"/>
        <v>0.8222222222222222</v>
      </c>
      <c r="T8" s="177">
        <f t="shared" si="3"/>
        <v>0.8</v>
      </c>
      <c r="U8" s="178">
        <f t="shared" si="3"/>
        <v>0.8222222222222222</v>
      </c>
      <c r="V8" s="178">
        <f t="shared" si="3"/>
        <v>0.8241758241758241</v>
      </c>
      <c r="W8" s="178">
        <f t="shared" si="3"/>
        <v>0.8461538461538461</v>
      </c>
      <c r="X8" s="178">
        <f t="shared" si="3"/>
        <v>0.8791208791208791</v>
      </c>
      <c r="Y8" s="178">
        <f t="shared" si="3"/>
        <v>0.8791208791208791</v>
      </c>
      <c r="Z8" s="178">
        <f t="shared" si="3"/>
        <v>0.9010989010989011</v>
      </c>
      <c r="AA8" s="178">
        <f t="shared" si="3"/>
        <v>0.9120879120879121</v>
      </c>
      <c r="AB8" s="178">
        <f t="shared" si="3"/>
        <v>0.9010989010989011</v>
      </c>
      <c r="AC8" s="178">
        <f aca="true" t="shared" si="4" ref="AC8:AI8">AC4/AC7</f>
        <v>0.945054945054945</v>
      </c>
      <c r="AD8" s="178">
        <f t="shared" si="4"/>
        <v>0.9340659340659341</v>
      </c>
      <c r="AE8" s="180">
        <f t="shared" si="4"/>
        <v>0.9340659340659341</v>
      </c>
      <c r="AF8" s="345">
        <f t="shared" si="4"/>
        <v>0.9230769230769231</v>
      </c>
      <c r="AG8" s="346">
        <f t="shared" si="4"/>
        <v>0.9120879120879121</v>
      </c>
      <c r="AH8" s="346">
        <f t="shared" si="4"/>
        <v>0.9340659340659341</v>
      </c>
      <c r="AI8" s="347">
        <f t="shared" si="4"/>
        <v>0.9340659340659341</v>
      </c>
      <c r="AJ8" s="347">
        <f>AJ4/AJ7</f>
        <v>0.945054945054945</v>
      </c>
      <c r="AK8" s="347">
        <f>AK4/AK7</f>
        <v>0.9340659340659341</v>
      </c>
      <c r="AL8" s="347">
        <f>AL4/AL7</f>
        <v>0.9560439560439561</v>
      </c>
      <c r="AM8" s="347">
        <f>AM4/AM7</f>
        <v>0.945054945054945</v>
      </c>
      <c r="AN8" s="347"/>
      <c r="AO8" s="347"/>
      <c r="AP8" s="347"/>
      <c r="AQ8" s="347"/>
    </row>
    <row r="10" spans="5:43" ht="15">
      <c r="E10" s="300"/>
      <c r="F10" s="4">
        <f>(F8-E8)/E8</f>
        <v>0</v>
      </c>
      <c r="G10" s="4">
        <f>(G8-F8)/F8</f>
        <v>-0.21545003543586108</v>
      </c>
      <c r="H10" s="4">
        <f>(H8-G8)/G8</f>
        <v>-0.05275624461670973</v>
      </c>
      <c r="I10" s="4">
        <f>(I8-H8)/H8</f>
        <v>0</v>
      </c>
      <c r="J10" s="4">
        <f aca="true" t="shared" si="5" ref="J10:W10">(J8-I8)/I8</f>
        <v>0.13207547169811326</v>
      </c>
      <c r="K10" s="4">
        <f t="shared" si="5"/>
        <v>0.004980842911877414</v>
      </c>
      <c r="L10" s="4">
        <f t="shared" si="5"/>
        <v>0.0327868852459016</v>
      </c>
      <c r="M10" s="4">
        <f t="shared" si="5"/>
        <v>0.035714285714285705</v>
      </c>
      <c r="N10" s="4">
        <f t="shared" si="5"/>
        <v>0.04868913857677907</v>
      </c>
      <c r="O10" s="4">
        <f t="shared" si="5"/>
        <v>0.05714285714285714</v>
      </c>
      <c r="P10" s="4">
        <f t="shared" si="5"/>
        <v>-0.024474474474474508</v>
      </c>
      <c r="Q10" s="4">
        <f t="shared" si="5"/>
        <v>0.05479452054794515</v>
      </c>
      <c r="R10" s="4">
        <f t="shared" si="5"/>
        <v>-0.012987012987012941</v>
      </c>
      <c r="S10" s="4">
        <f t="shared" si="5"/>
        <v>-0.026315789473684247</v>
      </c>
      <c r="T10" s="4">
        <f t="shared" si="5"/>
        <v>-0.02702702702702693</v>
      </c>
      <c r="U10" s="4">
        <f t="shared" si="5"/>
        <v>0.02777777777777768</v>
      </c>
      <c r="V10" s="4">
        <f t="shared" si="5"/>
        <v>0.0023760023760023676</v>
      </c>
      <c r="W10" s="4">
        <f t="shared" si="5"/>
        <v>0.026666666666666707</v>
      </c>
      <c r="X10" s="4">
        <f aca="true" t="shared" si="6" ref="X10:AH10">(X8-W8)/W8</f>
        <v>0.03896103896103895</v>
      </c>
      <c r="Y10" s="4">
        <f t="shared" si="6"/>
        <v>0</v>
      </c>
      <c r="Z10" s="4">
        <f t="shared" si="6"/>
        <v>0.02500000000000004</v>
      </c>
      <c r="AA10" s="4">
        <f t="shared" si="6"/>
        <v>0.01219512195121947</v>
      </c>
      <c r="AB10" s="4">
        <f t="shared" si="6"/>
        <v>-0.012048192771084295</v>
      </c>
      <c r="AC10" s="4">
        <f t="shared" si="6"/>
        <v>0.048780487804877995</v>
      </c>
      <c r="AD10" s="4">
        <f t="shared" si="6"/>
        <v>-0.011627906976744144</v>
      </c>
      <c r="AE10" s="4">
        <f t="shared" si="6"/>
        <v>0</v>
      </c>
      <c r="AF10" s="4">
        <f t="shared" si="6"/>
        <v>-0.0117647058823529</v>
      </c>
      <c r="AG10" s="257">
        <f t="shared" si="6"/>
        <v>-0.011904761904761982</v>
      </c>
      <c r="AH10" s="257">
        <f t="shared" si="6"/>
        <v>0.02409638554216871</v>
      </c>
      <c r="AI10" s="257">
        <f aca="true" t="shared" si="7" ref="AI10:AQ10">(AI8-AH8)/AI8</f>
        <v>0</v>
      </c>
      <c r="AJ10" s="257">
        <f t="shared" si="7"/>
        <v>0.011627906976744144</v>
      </c>
      <c r="AK10" s="257">
        <f t="shared" si="7"/>
        <v>-0.0117647058823529</v>
      </c>
      <c r="AL10" s="257">
        <f t="shared" si="7"/>
        <v>0.02298850574712647</v>
      </c>
      <c r="AM10" s="257">
        <f t="shared" si="7"/>
        <v>-0.011627906976744262</v>
      </c>
      <c r="AN10" s="257" t="e">
        <f t="shared" si="7"/>
        <v>#DIV/0!</v>
      </c>
      <c r="AO10" s="257" t="e">
        <f t="shared" si="7"/>
        <v>#DIV/0!</v>
      </c>
      <c r="AP10" s="257" t="e">
        <f t="shared" si="7"/>
        <v>#DIV/0!</v>
      </c>
      <c r="AQ10" s="257" t="e">
        <f t="shared" si="7"/>
        <v>#DIV/0!</v>
      </c>
    </row>
    <row r="11" spans="5:43" ht="15">
      <c r="E11" s="300"/>
      <c r="F11" s="4">
        <f>(E8*F10)+E8</f>
        <v>0.8292682926829268</v>
      </c>
      <c r="G11" s="4">
        <f>(F8*G10)+F8</f>
        <v>0.6506024096385542</v>
      </c>
      <c r="H11" s="4">
        <f>(G8*H10)+G8</f>
        <v>0.6162790697674418</v>
      </c>
      <c r="I11" s="4">
        <f>(H8*I10)+H8</f>
        <v>0.6162790697674418</v>
      </c>
      <c r="J11" s="4">
        <f aca="true" t="shared" si="8" ref="J11:W11">(I8*J10)+I8</f>
        <v>0.6976744186046512</v>
      </c>
      <c r="K11" s="4">
        <f t="shared" si="8"/>
        <v>0.7011494252873564</v>
      </c>
      <c r="L11" s="4">
        <f t="shared" si="8"/>
        <v>0.7241379310344828</v>
      </c>
      <c r="M11" s="4">
        <f t="shared" si="8"/>
        <v>0.75</v>
      </c>
      <c r="N11" s="4">
        <f t="shared" si="8"/>
        <v>0.7865168539325843</v>
      </c>
      <c r="O11" s="4">
        <f t="shared" si="8"/>
        <v>0.8314606741573034</v>
      </c>
      <c r="P11" s="4">
        <f t="shared" si="8"/>
        <v>0.8111111111111111</v>
      </c>
      <c r="Q11" s="4">
        <f t="shared" si="8"/>
        <v>0.8555555555555555</v>
      </c>
      <c r="R11" s="4">
        <f t="shared" si="8"/>
        <v>0.8444444444444444</v>
      </c>
      <c r="S11" s="4">
        <f t="shared" si="8"/>
        <v>0.8222222222222222</v>
      </c>
      <c r="T11" s="4">
        <f t="shared" si="8"/>
        <v>0.8</v>
      </c>
      <c r="U11" s="4">
        <f t="shared" si="8"/>
        <v>0.8222222222222222</v>
      </c>
      <c r="V11" s="4">
        <f t="shared" si="8"/>
        <v>0.8241758241758241</v>
      </c>
      <c r="W11" s="4">
        <f t="shared" si="8"/>
        <v>0.8461538461538461</v>
      </c>
      <c r="X11" s="4">
        <f aca="true" t="shared" si="9" ref="X11:AF11">(N8*X10)+N8</f>
        <v>0.8171603677221655</v>
      </c>
      <c r="Y11" s="4">
        <f t="shared" si="9"/>
        <v>0.8314606741573034</v>
      </c>
      <c r="Z11" s="4">
        <f t="shared" si="9"/>
        <v>0.831388888888889</v>
      </c>
      <c r="AA11" s="4">
        <f t="shared" si="9"/>
        <v>0.8659891598915989</v>
      </c>
      <c r="AB11" s="4">
        <f t="shared" si="9"/>
        <v>0.8342704149933066</v>
      </c>
      <c r="AC11" s="4">
        <f t="shared" si="9"/>
        <v>0.862330623306233</v>
      </c>
      <c r="AD11" s="4">
        <f t="shared" si="9"/>
        <v>0.7906976744186047</v>
      </c>
      <c r="AE11" s="4">
        <f t="shared" si="9"/>
        <v>0.8222222222222222</v>
      </c>
      <c r="AF11" s="4">
        <f t="shared" si="9"/>
        <v>0.8144796380090498</v>
      </c>
      <c r="AG11" s="257">
        <f aca="true" t="shared" si="10" ref="AG11:AL11">(AF8*AG10)+AF8</f>
        <v>0.9120879120879121</v>
      </c>
      <c r="AH11" s="257">
        <f t="shared" si="10"/>
        <v>0.9340659340659341</v>
      </c>
      <c r="AI11" s="257">
        <f t="shared" si="10"/>
        <v>0.9340659340659341</v>
      </c>
      <c r="AJ11" s="257">
        <f t="shared" si="10"/>
        <v>0.9449271658573984</v>
      </c>
      <c r="AK11" s="257">
        <f t="shared" si="10"/>
        <v>0.9339366515837104</v>
      </c>
      <c r="AL11" s="257">
        <f t="shared" si="10"/>
        <v>0.9555387141594038</v>
      </c>
      <c r="AM11" s="257">
        <f>(AL8*AM10)+AL8</f>
        <v>0.9449271658573983</v>
      </c>
      <c r="AN11" s="257" t="e">
        <f>(AM8*AN10)+AM8</f>
        <v>#DIV/0!</v>
      </c>
      <c r="AO11" s="257" t="e">
        <f>(AN8*AO10)+AN8</f>
        <v>#DIV/0!</v>
      </c>
      <c r="AP11" s="257" t="e">
        <f>(AO8*AP10)+AO8</f>
        <v>#DIV/0!</v>
      </c>
      <c r="AQ11" s="257" t="e">
        <f>(AP8*AQ10)+AP8</f>
        <v>#DIV/0!</v>
      </c>
    </row>
    <row r="12" spans="5:43" ht="15">
      <c r="E12" s="122"/>
      <c r="F12" s="122">
        <f>F8/60%</f>
        <v>1.3821138211382114</v>
      </c>
      <c r="G12" s="122">
        <f>G8/60%</f>
        <v>1.0843373493975903</v>
      </c>
      <c r="H12" s="122">
        <f>H8/60%</f>
        <v>1.0271317829457365</v>
      </c>
      <c r="I12" s="122">
        <f>I8/60%</f>
        <v>1.0271317829457365</v>
      </c>
      <c r="J12" s="122">
        <f aca="true" t="shared" si="11" ref="J12:U12">J8/60%</f>
        <v>1.1627906976744187</v>
      </c>
      <c r="K12" s="122">
        <f t="shared" si="11"/>
        <v>1.1685823754789273</v>
      </c>
      <c r="L12" s="122">
        <f t="shared" si="11"/>
        <v>1.206896551724138</v>
      </c>
      <c r="M12" s="122">
        <f t="shared" si="11"/>
        <v>1.25</v>
      </c>
      <c r="N12" s="122">
        <f t="shared" si="11"/>
        <v>1.3108614232209739</v>
      </c>
      <c r="O12" s="122">
        <f t="shared" si="11"/>
        <v>1.3857677902621723</v>
      </c>
      <c r="P12" s="122">
        <f t="shared" si="11"/>
        <v>1.3518518518518519</v>
      </c>
      <c r="Q12" s="122">
        <f t="shared" si="11"/>
        <v>1.4259259259259258</v>
      </c>
      <c r="R12" s="122">
        <f t="shared" si="11"/>
        <v>1.4074074074074074</v>
      </c>
      <c r="S12" s="122">
        <f t="shared" si="11"/>
        <v>1.3703703703703705</v>
      </c>
      <c r="T12" s="122">
        <f t="shared" si="11"/>
        <v>1.3333333333333335</v>
      </c>
      <c r="U12" s="122">
        <f t="shared" si="11"/>
        <v>1.3703703703703705</v>
      </c>
      <c r="V12" s="122">
        <f aca="true" t="shared" si="12" ref="V12:AB12">V8/60%</f>
        <v>1.3736263736263736</v>
      </c>
      <c r="W12" s="122">
        <f t="shared" si="12"/>
        <v>1.4102564102564104</v>
      </c>
      <c r="X12" s="122">
        <f t="shared" si="12"/>
        <v>1.4652014652014653</v>
      </c>
      <c r="Y12" s="122">
        <f t="shared" si="12"/>
        <v>1.4652014652014653</v>
      </c>
      <c r="Z12" s="122">
        <f t="shared" si="12"/>
        <v>1.5018315018315018</v>
      </c>
      <c r="AA12" s="122">
        <f t="shared" si="12"/>
        <v>1.52014652014652</v>
      </c>
      <c r="AB12" s="122">
        <f t="shared" si="12"/>
        <v>1.5018315018315018</v>
      </c>
      <c r="AC12" s="122">
        <f aca="true" t="shared" si="13" ref="AC12:AH12">AC8/60%</f>
        <v>1.575091575091575</v>
      </c>
      <c r="AD12" s="122">
        <f t="shared" si="13"/>
        <v>1.5567765567765568</v>
      </c>
      <c r="AE12" s="122">
        <f t="shared" si="13"/>
        <v>1.5567765567765568</v>
      </c>
      <c r="AF12" s="122">
        <f t="shared" si="13"/>
        <v>1.5384615384615385</v>
      </c>
      <c r="AG12" s="256">
        <f t="shared" si="13"/>
        <v>1.52014652014652</v>
      </c>
      <c r="AH12" s="256">
        <f t="shared" si="13"/>
        <v>1.5567765567765568</v>
      </c>
      <c r="AI12" s="256">
        <f aca="true" t="shared" si="14" ref="AI12:AQ12">AI8/60%</f>
        <v>1.5567765567765568</v>
      </c>
      <c r="AJ12" s="256">
        <f t="shared" si="14"/>
        <v>1.575091575091575</v>
      </c>
      <c r="AK12" s="256">
        <f t="shared" si="14"/>
        <v>1.5567765567765568</v>
      </c>
      <c r="AL12" s="256">
        <f t="shared" si="14"/>
        <v>1.5934065934065935</v>
      </c>
      <c r="AM12" s="256">
        <f t="shared" si="14"/>
        <v>1.575091575091575</v>
      </c>
      <c r="AN12" s="256">
        <f t="shared" si="14"/>
        <v>0</v>
      </c>
      <c r="AO12" s="256">
        <f t="shared" si="14"/>
        <v>0</v>
      </c>
      <c r="AP12" s="256">
        <f t="shared" si="14"/>
        <v>0</v>
      </c>
      <c r="AQ12" s="256">
        <f t="shared" si="14"/>
        <v>0</v>
      </c>
    </row>
    <row r="14" ht="15.75" thickBot="1">
      <c r="I14" t="s">
        <v>87</v>
      </c>
    </row>
    <row r="15" spans="2:4" ht="32.25" thickBot="1">
      <c r="B15" s="204" t="s">
        <v>60</v>
      </c>
      <c r="C15" s="205" t="s">
        <v>61</v>
      </c>
      <c r="D15" s="206" t="s">
        <v>62</v>
      </c>
    </row>
    <row r="16" spans="2:4" ht="15">
      <c r="B16" s="453">
        <v>2010</v>
      </c>
      <c r="C16" s="198" t="s">
        <v>63</v>
      </c>
      <c r="D16" s="199">
        <v>0.3974</v>
      </c>
    </row>
    <row r="17" spans="2:4" ht="15">
      <c r="B17" s="454"/>
      <c r="C17" s="200" t="s">
        <v>64</v>
      </c>
      <c r="D17" s="201">
        <v>0.4744</v>
      </c>
    </row>
    <row r="18" spans="2:4" ht="15">
      <c r="B18" s="454"/>
      <c r="C18" s="200" t="s">
        <v>65</v>
      </c>
      <c r="D18" s="201">
        <v>0.4875</v>
      </c>
    </row>
    <row r="19" spans="2:4" ht="15">
      <c r="B19" s="454"/>
      <c r="C19" s="200" t="s">
        <v>66</v>
      </c>
      <c r="D19" s="201">
        <v>0.5309</v>
      </c>
    </row>
    <row r="20" spans="2:4" ht="15">
      <c r="B20" s="454"/>
      <c r="C20" s="200" t="s">
        <v>67</v>
      </c>
      <c r="D20" s="201">
        <v>0.5854</v>
      </c>
    </row>
    <row r="21" spans="2:4" ht="15.75" thickBot="1">
      <c r="B21" s="455"/>
      <c r="C21" s="202" t="s">
        <v>68</v>
      </c>
      <c r="D21" s="203">
        <v>0.5732</v>
      </c>
    </row>
    <row r="22" spans="2:4" ht="15">
      <c r="B22" s="462">
        <v>2011</v>
      </c>
      <c r="C22" s="192" t="s">
        <v>69</v>
      </c>
      <c r="D22" s="193">
        <v>0.525</v>
      </c>
    </row>
    <row r="23" spans="2:4" ht="15">
      <c r="B23" s="457"/>
      <c r="C23" s="194" t="s">
        <v>70</v>
      </c>
      <c r="D23" s="195">
        <v>0.6</v>
      </c>
    </row>
    <row r="24" spans="2:15" ht="15">
      <c r="B24" s="457"/>
      <c r="C24" s="194" t="s">
        <v>71</v>
      </c>
      <c r="D24" s="195">
        <v>0.6125</v>
      </c>
      <c r="O24" s="5"/>
    </row>
    <row r="25" spans="2:4" ht="15">
      <c r="B25" s="457"/>
      <c r="C25" s="194" t="s">
        <v>72</v>
      </c>
      <c r="D25" s="195">
        <v>0.5185185185185185</v>
      </c>
    </row>
    <row r="26" spans="2:4" ht="15">
      <c r="B26" s="457"/>
      <c r="C26" s="194" t="s">
        <v>73</v>
      </c>
      <c r="D26" s="195">
        <v>0.6296</v>
      </c>
    </row>
    <row r="27" spans="2:4" ht="15">
      <c r="B27" s="457"/>
      <c r="C27" s="194" t="s">
        <v>74</v>
      </c>
      <c r="D27" s="195">
        <v>0.642</v>
      </c>
    </row>
    <row r="28" spans="2:4" ht="15">
      <c r="B28" s="457"/>
      <c r="C28" s="194" t="s">
        <v>63</v>
      </c>
      <c r="D28" s="195">
        <v>0.7037</v>
      </c>
    </row>
    <row r="29" spans="2:4" ht="15">
      <c r="B29" s="457"/>
      <c r="C29" s="194" t="s">
        <v>64</v>
      </c>
      <c r="D29" s="195">
        <v>0.679</v>
      </c>
    </row>
    <row r="30" spans="2:4" ht="15">
      <c r="B30" s="457"/>
      <c r="C30" s="194" t="s">
        <v>65</v>
      </c>
      <c r="D30" s="195">
        <v>0.7901</v>
      </c>
    </row>
    <row r="31" spans="2:10" ht="15" customHeight="1">
      <c r="B31" s="457"/>
      <c r="C31" s="194" t="s">
        <v>66</v>
      </c>
      <c r="D31" s="195">
        <v>0.8293</v>
      </c>
      <c r="J31" s="5" t="s">
        <v>96</v>
      </c>
    </row>
    <row r="32" spans="2:4" ht="15">
      <c r="B32" s="457"/>
      <c r="C32" s="194" t="s">
        <v>67</v>
      </c>
      <c r="D32" s="195">
        <v>0.8293</v>
      </c>
    </row>
    <row r="33" spans="2:4" ht="15.75" thickBot="1">
      <c r="B33" s="458"/>
      <c r="C33" s="196" t="s">
        <v>68</v>
      </c>
      <c r="D33" s="197">
        <v>0.6506</v>
      </c>
    </row>
    <row r="34" spans="2:4" ht="15">
      <c r="B34" s="453">
        <v>2012</v>
      </c>
      <c r="C34" s="198" t="s">
        <v>69</v>
      </c>
      <c r="D34" s="199">
        <v>0.6</v>
      </c>
    </row>
    <row r="35" spans="2:4" ht="15">
      <c r="B35" s="454"/>
      <c r="C35" s="200" t="s">
        <v>70</v>
      </c>
      <c r="D35" s="201">
        <v>0.6163</v>
      </c>
    </row>
    <row r="36" spans="2:4" ht="15">
      <c r="B36" s="454"/>
      <c r="C36" s="200" t="s">
        <v>71</v>
      </c>
      <c r="D36" s="201">
        <v>0.6977</v>
      </c>
    </row>
    <row r="37" spans="2:4" ht="15">
      <c r="B37" s="454"/>
      <c r="C37" s="200" t="s">
        <v>72</v>
      </c>
      <c r="D37" s="201">
        <v>0.7011</v>
      </c>
    </row>
    <row r="38" spans="2:4" ht="15">
      <c r="B38" s="454"/>
      <c r="C38" s="200" t="s">
        <v>73</v>
      </c>
      <c r="D38" s="201">
        <v>0.7241</v>
      </c>
    </row>
    <row r="39" spans="2:4" ht="15">
      <c r="B39" s="454"/>
      <c r="C39" s="200" t="s">
        <v>74</v>
      </c>
      <c r="D39" s="201">
        <v>0.75</v>
      </c>
    </row>
    <row r="40" spans="2:4" ht="15">
      <c r="B40" s="454"/>
      <c r="C40" s="200" t="s">
        <v>63</v>
      </c>
      <c r="D40" s="201">
        <v>0.7978</v>
      </c>
    </row>
    <row r="41" spans="2:4" ht="15">
      <c r="B41" s="454"/>
      <c r="C41" s="200" t="s">
        <v>64</v>
      </c>
      <c r="D41" s="201">
        <v>0.8315</v>
      </c>
    </row>
    <row r="42" spans="2:4" ht="15">
      <c r="B42" s="454"/>
      <c r="C42" s="200" t="s">
        <v>65</v>
      </c>
      <c r="D42" s="201">
        <v>0.8111</v>
      </c>
    </row>
    <row r="43" spans="2:4" ht="15">
      <c r="B43" s="454"/>
      <c r="C43" s="200" t="s">
        <v>66</v>
      </c>
      <c r="D43" s="201">
        <v>0.8556</v>
      </c>
    </row>
    <row r="44" spans="2:4" ht="15">
      <c r="B44" s="454"/>
      <c r="C44" s="200" t="s">
        <v>67</v>
      </c>
      <c r="D44" s="201">
        <v>0.8556</v>
      </c>
    </row>
    <row r="45" spans="2:4" ht="15.75" thickBot="1">
      <c r="B45" s="455"/>
      <c r="C45" s="202" t="s">
        <v>68</v>
      </c>
      <c r="D45" s="203">
        <v>0.8222</v>
      </c>
    </row>
    <row r="46" spans="2:4" ht="15">
      <c r="B46" s="456">
        <v>2013</v>
      </c>
      <c r="C46" s="207" t="s">
        <v>69</v>
      </c>
      <c r="D46" s="208">
        <v>0.8</v>
      </c>
    </row>
    <row r="47" spans="2:4" ht="15">
      <c r="B47" s="457"/>
      <c r="C47" s="194" t="s">
        <v>70</v>
      </c>
      <c r="D47" s="195">
        <v>0.8222</v>
      </c>
    </row>
    <row r="48" spans="2:4" ht="15">
      <c r="B48" s="457"/>
      <c r="C48" s="194" t="s">
        <v>71</v>
      </c>
      <c r="D48" s="195">
        <f>+V8</f>
        <v>0.8241758241758241</v>
      </c>
    </row>
    <row r="49" spans="2:4" ht="15">
      <c r="B49" s="457"/>
      <c r="C49" s="194" t="s">
        <v>72</v>
      </c>
      <c r="D49" s="195">
        <v>0.8462</v>
      </c>
    </row>
    <row r="50" spans="2:4" ht="15">
      <c r="B50" s="457"/>
      <c r="C50" s="194" t="s">
        <v>73</v>
      </c>
      <c r="D50" s="195">
        <v>0.8791</v>
      </c>
    </row>
    <row r="51" spans="2:4" ht="15">
      <c r="B51" s="457"/>
      <c r="C51" s="194" t="s">
        <v>74</v>
      </c>
      <c r="D51" s="195">
        <v>0.8791</v>
      </c>
    </row>
    <row r="52" spans="2:4" ht="15">
      <c r="B52" s="457"/>
      <c r="C52" s="194" t="s">
        <v>63</v>
      </c>
      <c r="D52" s="195">
        <v>0.9011</v>
      </c>
    </row>
    <row r="53" spans="2:4" ht="15">
      <c r="B53" s="457"/>
      <c r="C53" s="194" t="s">
        <v>64</v>
      </c>
      <c r="D53" s="195">
        <v>0.9121</v>
      </c>
    </row>
    <row r="54" spans="2:4" ht="15">
      <c r="B54" s="457"/>
      <c r="C54" s="194" t="s">
        <v>65</v>
      </c>
      <c r="D54" s="195">
        <f>+AB8</f>
        <v>0.9010989010989011</v>
      </c>
    </row>
    <row r="55" spans="2:4" ht="15">
      <c r="B55" s="457"/>
      <c r="C55" s="194" t="s">
        <v>66</v>
      </c>
      <c r="D55" s="195">
        <f>+AC8</f>
        <v>0.945054945054945</v>
      </c>
    </row>
    <row r="56" spans="2:4" ht="15">
      <c r="B56" s="457"/>
      <c r="C56" s="194" t="s">
        <v>67</v>
      </c>
      <c r="D56" s="195">
        <f>+AD8</f>
        <v>0.9340659340659341</v>
      </c>
    </row>
    <row r="57" spans="2:4" ht="15.75" thickBot="1">
      <c r="B57" s="458"/>
      <c r="C57" s="196" t="s">
        <v>68</v>
      </c>
      <c r="D57" s="197">
        <v>0.9341</v>
      </c>
    </row>
    <row r="58" spans="2:4" ht="15">
      <c r="B58" s="453">
        <v>2014</v>
      </c>
      <c r="C58" s="198" t="s">
        <v>69</v>
      </c>
      <c r="D58" s="199">
        <f>+AF8</f>
        <v>0.9230769230769231</v>
      </c>
    </row>
    <row r="59" spans="2:4" ht="15">
      <c r="B59" s="454"/>
      <c r="C59" s="200" t="s">
        <v>70</v>
      </c>
      <c r="D59" s="201">
        <f>+AG8</f>
        <v>0.9120879120879121</v>
      </c>
    </row>
    <row r="60" spans="2:4" ht="15">
      <c r="B60" s="454"/>
      <c r="C60" s="200" t="s">
        <v>71</v>
      </c>
      <c r="D60" s="201">
        <f>+AH8</f>
        <v>0.9340659340659341</v>
      </c>
    </row>
    <row r="61" spans="2:4" ht="15">
      <c r="B61" s="454"/>
      <c r="C61" s="200" t="s">
        <v>72</v>
      </c>
      <c r="D61" s="201">
        <f>+AI8</f>
        <v>0.9340659340659341</v>
      </c>
    </row>
    <row r="62" spans="2:4" ht="15">
      <c r="B62" s="454"/>
      <c r="C62" s="200" t="s">
        <v>73</v>
      </c>
      <c r="D62" s="201">
        <f>+AJ8</f>
        <v>0.945054945054945</v>
      </c>
    </row>
    <row r="63" spans="2:4" ht="15">
      <c r="B63" s="454"/>
      <c r="C63" s="200" t="s">
        <v>74</v>
      </c>
      <c r="D63" s="201">
        <f>+AK8</f>
        <v>0.9340659340659341</v>
      </c>
    </row>
    <row r="64" spans="2:4" ht="15">
      <c r="B64" s="454"/>
      <c r="C64" s="200" t="s">
        <v>63</v>
      </c>
      <c r="D64" s="201">
        <v>0.956</v>
      </c>
    </row>
    <row r="65" spans="2:4" ht="15">
      <c r="B65" s="454"/>
      <c r="C65" s="200" t="s">
        <v>64</v>
      </c>
      <c r="D65" s="201">
        <v>0.9451</v>
      </c>
    </row>
    <row r="66" spans="2:4" ht="15">
      <c r="B66" s="454"/>
      <c r="C66" s="200" t="s">
        <v>65</v>
      </c>
      <c r="D66" s="201"/>
    </row>
    <row r="67" spans="2:4" ht="15">
      <c r="B67" s="454"/>
      <c r="C67" s="200" t="s">
        <v>66</v>
      </c>
      <c r="D67" s="201"/>
    </row>
    <row r="68" spans="2:4" ht="15">
      <c r="B68" s="454"/>
      <c r="C68" s="200" t="s">
        <v>67</v>
      </c>
      <c r="D68" s="201"/>
    </row>
    <row r="69" spans="2:4" ht="15.75" thickBot="1">
      <c r="B69" s="455"/>
      <c r="C69" s="202" t="s">
        <v>68</v>
      </c>
      <c r="D69" s="203"/>
    </row>
  </sheetData>
  <sheetProtection/>
  <mergeCells count="14">
    <mergeCell ref="AF2:AL2"/>
    <mergeCell ref="T2:AE2"/>
    <mergeCell ref="B4:D4"/>
    <mergeCell ref="B5:D5"/>
    <mergeCell ref="B6:D6"/>
    <mergeCell ref="B7:D7"/>
    <mergeCell ref="B8:D8"/>
    <mergeCell ref="B58:B69"/>
    <mergeCell ref="B46:B57"/>
    <mergeCell ref="E2:G2"/>
    <mergeCell ref="H2:S2"/>
    <mergeCell ref="B16:B21"/>
    <mergeCell ref="B22:B33"/>
    <mergeCell ref="B34:B45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52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0" customWidth="1"/>
    <col min="3" max="3" width="18.421875" style="0" bestFit="1" customWidth="1"/>
    <col min="7" max="7" width="11.57421875" style="0" customWidth="1"/>
    <col min="8" max="8" width="2.8515625" style="0" customWidth="1"/>
    <col min="9" max="9" width="7.7109375" style="0" customWidth="1"/>
    <col min="10" max="10" width="18.421875" style="0" bestFit="1" customWidth="1"/>
    <col min="13" max="13" width="13.00390625" style="0" customWidth="1"/>
    <col min="15" max="15" width="2.8515625" style="14" customWidth="1"/>
    <col min="16" max="16" width="8.421875" style="14" customWidth="1"/>
    <col min="17" max="17" width="20.140625" style="14" customWidth="1"/>
    <col min="18" max="18" width="11.28125" style="14" customWidth="1"/>
    <col min="19" max="19" width="12.00390625" style="14" customWidth="1"/>
    <col min="20" max="20" width="14.00390625" style="14" customWidth="1"/>
    <col min="21" max="21" width="10.421875" style="14" customWidth="1"/>
    <col min="22" max="22" width="2.00390625" style="0" customWidth="1"/>
    <col min="23" max="37" width="11.421875" style="14" customWidth="1"/>
  </cols>
  <sheetData>
    <row r="1" s="14" customFormat="1" ht="9.75" customHeight="1" thickBot="1"/>
    <row r="2" spans="2:38" ht="19.5" thickBot="1">
      <c r="B2" s="338" t="s">
        <v>178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AL2" s="14"/>
    </row>
    <row r="3" spans="22:38" ht="8.25" customHeight="1" thickBot="1">
      <c r="V3" s="13"/>
      <c r="AL3" s="14"/>
    </row>
    <row r="4" spans="2:22" ht="19.5" customHeight="1" thickBot="1">
      <c r="B4" s="411" t="s">
        <v>137</v>
      </c>
      <c r="C4" s="412"/>
      <c r="V4" s="13"/>
    </row>
    <row r="5" spans="2:22" ht="19.5" thickBot="1">
      <c r="B5" s="413" t="s">
        <v>138</v>
      </c>
      <c r="C5" s="414"/>
      <c r="V5" s="13"/>
    </row>
    <row r="6" spans="2:22" ht="19.5" thickBot="1">
      <c r="B6" s="415" t="s">
        <v>139</v>
      </c>
      <c r="C6" s="416"/>
      <c r="V6" s="13"/>
    </row>
    <row r="7" s="14" customFormat="1" ht="7.5" customHeight="1" thickBot="1"/>
    <row r="8" spans="2:37" ht="16.5" thickBot="1">
      <c r="B8" s="408" t="s">
        <v>213</v>
      </c>
      <c r="C8" s="409"/>
      <c r="D8" s="409"/>
      <c r="E8" s="409"/>
      <c r="F8" s="409"/>
      <c r="G8" s="410"/>
      <c r="I8" s="408" t="s">
        <v>210</v>
      </c>
      <c r="J8" s="409"/>
      <c r="K8" s="409"/>
      <c r="L8" s="409"/>
      <c r="M8" s="409"/>
      <c r="N8" s="410"/>
      <c r="O8"/>
      <c r="P8" s="385" t="s">
        <v>209</v>
      </c>
      <c r="Q8" s="386"/>
      <c r="R8" s="386"/>
      <c r="S8" s="386"/>
      <c r="T8" s="386"/>
      <c r="U8" s="387"/>
      <c r="V8" s="14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2:37" ht="39" thickBot="1">
      <c r="B9" s="254" t="s">
        <v>117</v>
      </c>
      <c r="C9" s="254" t="s">
        <v>116</v>
      </c>
      <c r="D9" s="254" t="s">
        <v>55</v>
      </c>
      <c r="E9" s="254" t="s">
        <v>75</v>
      </c>
      <c r="F9" s="254" t="s">
        <v>5</v>
      </c>
      <c r="G9" s="254" t="s">
        <v>21</v>
      </c>
      <c r="I9" s="254" t="s">
        <v>117</v>
      </c>
      <c r="J9" s="254" t="s">
        <v>116</v>
      </c>
      <c r="K9" s="254" t="s">
        <v>55</v>
      </c>
      <c r="L9" s="254" t="s">
        <v>75</v>
      </c>
      <c r="M9" s="254" t="s">
        <v>5</v>
      </c>
      <c r="N9" s="254" t="s">
        <v>21</v>
      </c>
      <c r="O9"/>
      <c r="P9" s="254" t="s">
        <v>117</v>
      </c>
      <c r="Q9" s="254" t="s">
        <v>116</v>
      </c>
      <c r="R9" s="254" t="s">
        <v>55</v>
      </c>
      <c r="S9" s="254" t="s">
        <v>75</v>
      </c>
      <c r="T9" s="254" t="s">
        <v>5</v>
      </c>
      <c r="U9" s="254" t="s">
        <v>21</v>
      </c>
      <c r="V9" s="14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2:37" ht="15">
      <c r="B10" s="52">
        <v>1</v>
      </c>
      <c r="C10" s="53" t="s">
        <v>77</v>
      </c>
      <c r="D10" s="53">
        <v>700</v>
      </c>
      <c r="E10" s="53">
        <v>2827</v>
      </c>
      <c r="F10" s="54">
        <v>1</v>
      </c>
      <c r="G10" s="55">
        <v>1</v>
      </c>
      <c r="I10" s="52">
        <v>1</v>
      </c>
      <c r="J10" s="53" t="s">
        <v>0</v>
      </c>
      <c r="K10" s="53">
        <v>700</v>
      </c>
      <c r="L10" s="53">
        <v>2539</v>
      </c>
      <c r="M10" s="54">
        <v>1</v>
      </c>
      <c r="N10" s="55">
        <v>1</v>
      </c>
      <c r="O10"/>
      <c r="P10" s="52">
        <v>1</v>
      </c>
      <c r="Q10" s="53" t="s">
        <v>0</v>
      </c>
      <c r="R10" s="53">
        <v>700</v>
      </c>
      <c r="S10" s="53">
        <v>1767</v>
      </c>
      <c r="T10" s="54">
        <v>1</v>
      </c>
      <c r="U10" s="55">
        <v>1</v>
      </c>
      <c r="V10" s="14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2:37" ht="15">
      <c r="B11" s="56">
        <v>1</v>
      </c>
      <c r="C11" s="57" t="s">
        <v>0</v>
      </c>
      <c r="D11" s="57">
        <v>700</v>
      </c>
      <c r="E11" s="57">
        <v>2082</v>
      </c>
      <c r="F11" s="58">
        <v>1</v>
      </c>
      <c r="G11" s="59">
        <v>1</v>
      </c>
      <c r="I11" s="56">
        <v>1</v>
      </c>
      <c r="J11" s="57" t="s">
        <v>78</v>
      </c>
      <c r="K11" s="57">
        <v>700</v>
      </c>
      <c r="L11" s="57">
        <v>1330</v>
      </c>
      <c r="M11" s="58">
        <v>1</v>
      </c>
      <c r="N11" s="59">
        <v>1</v>
      </c>
      <c r="O11"/>
      <c r="P11" s="56">
        <v>1</v>
      </c>
      <c r="Q11" s="57" t="s">
        <v>43</v>
      </c>
      <c r="R11" s="57">
        <v>700</v>
      </c>
      <c r="S11" s="57">
        <v>1698</v>
      </c>
      <c r="T11" s="58">
        <v>1</v>
      </c>
      <c r="U11" s="59">
        <v>1</v>
      </c>
      <c r="V11" s="14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2:37" ht="15">
      <c r="B12" s="56">
        <v>1</v>
      </c>
      <c r="C12" s="57" t="s">
        <v>43</v>
      </c>
      <c r="D12" s="57">
        <v>700</v>
      </c>
      <c r="E12" s="57">
        <v>1649</v>
      </c>
      <c r="F12" s="58">
        <v>1</v>
      </c>
      <c r="G12" s="59">
        <v>1</v>
      </c>
      <c r="I12" s="56">
        <v>1</v>
      </c>
      <c r="J12" s="57" t="s">
        <v>97</v>
      </c>
      <c r="K12" s="57">
        <v>400</v>
      </c>
      <c r="L12" s="57">
        <v>1342</v>
      </c>
      <c r="M12" s="58">
        <v>1</v>
      </c>
      <c r="N12" s="59">
        <v>1</v>
      </c>
      <c r="O12"/>
      <c r="P12" s="56">
        <v>1</v>
      </c>
      <c r="Q12" s="57" t="s">
        <v>78</v>
      </c>
      <c r="R12" s="57">
        <v>700</v>
      </c>
      <c r="S12" s="57">
        <v>871</v>
      </c>
      <c r="T12" s="58">
        <v>1</v>
      </c>
      <c r="U12" s="59">
        <v>1</v>
      </c>
      <c r="V12" s="14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2:37" ht="15">
      <c r="B13" s="56">
        <v>1</v>
      </c>
      <c r="C13" s="57" t="s">
        <v>78</v>
      </c>
      <c r="D13" s="57">
        <v>700</v>
      </c>
      <c r="E13" s="57">
        <v>1350</v>
      </c>
      <c r="F13" s="58">
        <v>1</v>
      </c>
      <c r="G13" s="59">
        <v>1</v>
      </c>
      <c r="I13" s="56">
        <v>1</v>
      </c>
      <c r="J13" s="57" t="s">
        <v>81</v>
      </c>
      <c r="K13" s="57">
        <v>400</v>
      </c>
      <c r="L13" s="57">
        <v>890</v>
      </c>
      <c r="M13" s="58">
        <v>1</v>
      </c>
      <c r="N13" s="59">
        <v>1</v>
      </c>
      <c r="O13"/>
      <c r="P13" s="56">
        <v>1</v>
      </c>
      <c r="Q13" s="57" t="s">
        <v>26</v>
      </c>
      <c r="R13" s="57">
        <v>700</v>
      </c>
      <c r="S13" s="57">
        <v>808</v>
      </c>
      <c r="T13" s="58">
        <v>1</v>
      </c>
      <c r="U13" s="59">
        <v>1</v>
      </c>
      <c r="V13" s="14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ht="15">
      <c r="B14" s="56">
        <v>1</v>
      </c>
      <c r="C14" s="57" t="s">
        <v>97</v>
      </c>
      <c r="D14" s="57">
        <v>400</v>
      </c>
      <c r="E14" s="57">
        <v>1113</v>
      </c>
      <c r="F14" s="58">
        <v>1</v>
      </c>
      <c r="G14" s="59">
        <v>1</v>
      </c>
      <c r="I14" s="56">
        <v>1</v>
      </c>
      <c r="J14" s="57" t="s">
        <v>24</v>
      </c>
      <c r="K14" s="57">
        <v>400</v>
      </c>
      <c r="L14" s="57">
        <v>875</v>
      </c>
      <c r="M14" s="58">
        <v>1</v>
      </c>
      <c r="N14" s="59">
        <v>1</v>
      </c>
      <c r="O14"/>
      <c r="P14" s="56">
        <v>1</v>
      </c>
      <c r="Q14" s="57" t="s">
        <v>97</v>
      </c>
      <c r="R14" s="57">
        <v>400</v>
      </c>
      <c r="S14" s="57">
        <v>827</v>
      </c>
      <c r="T14" s="58">
        <v>1</v>
      </c>
      <c r="U14" s="59">
        <v>1</v>
      </c>
      <c r="V14" s="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ht="15">
      <c r="B15" s="56">
        <v>1</v>
      </c>
      <c r="C15" s="57" t="s">
        <v>1</v>
      </c>
      <c r="D15" s="57">
        <v>400</v>
      </c>
      <c r="E15" s="57">
        <v>844</v>
      </c>
      <c r="F15" s="58">
        <v>1</v>
      </c>
      <c r="G15" s="59">
        <v>1</v>
      </c>
      <c r="I15" s="56">
        <v>1</v>
      </c>
      <c r="J15" s="57" t="s">
        <v>1</v>
      </c>
      <c r="K15" s="57">
        <v>400</v>
      </c>
      <c r="L15" s="57">
        <v>757</v>
      </c>
      <c r="M15" s="58">
        <v>1</v>
      </c>
      <c r="N15" s="59">
        <v>1</v>
      </c>
      <c r="O15"/>
      <c r="P15" s="56">
        <v>1</v>
      </c>
      <c r="Q15" s="57" t="s">
        <v>24</v>
      </c>
      <c r="R15" s="57">
        <v>400</v>
      </c>
      <c r="S15" s="57">
        <v>779</v>
      </c>
      <c r="T15" s="58">
        <v>1</v>
      </c>
      <c r="U15" s="59">
        <v>1</v>
      </c>
      <c r="V15" s="14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ht="15">
      <c r="B16" s="56">
        <v>1</v>
      </c>
      <c r="C16" s="57" t="s">
        <v>16</v>
      </c>
      <c r="D16" s="57">
        <v>400</v>
      </c>
      <c r="E16" s="57">
        <v>697</v>
      </c>
      <c r="F16" s="58">
        <v>1</v>
      </c>
      <c r="G16" s="59">
        <v>1</v>
      </c>
      <c r="I16" s="56">
        <v>1</v>
      </c>
      <c r="J16" s="57" t="s">
        <v>16</v>
      </c>
      <c r="K16" s="57">
        <v>400</v>
      </c>
      <c r="L16" s="57">
        <v>752</v>
      </c>
      <c r="M16" s="58">
        <v>1</v>
      </c>
      <c r="N16" s="59">
        <v>1</v>
      </c>
      <c r="O16"/>
      <c r="P16" s="56">
        <v>1</v>
      </c>
      <c r="Q16" s="57" t="s">
        <v>36</v>
      </c>
      <c r="R16" s="57">
        <v>400</v>
      </c>
      <c r="S16" s="57">
        <v>709</v>
      </c>
      <c r="T16" s="58">
        <v>1</v>
      </c>
      <c r="U16" s="59">
        <v>1</v>
      </c>
      <c r="V16" s="14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ht="15">
      <c r="B17" s="56">
        <v>1</v>
      </c>
      <c r="C17" s="57" t="s">
        <v>24</v>
      </c>
      <c r="D17" s="57">
        <v>400</v>
      </c>
      <c r="E17" s="57">
        <v>691</v>
      </c>
      <c r="F17" s="58">
        <v>1</v>
      </c>
      <c r="G17" s="59">
        <v>1</v>
      </c>
      <c r="I17" s="56">
        <v>1</v>
      </c>
      <c r="J17" s="57" t="s">
        <v>103</v>
      </c>
      <c r="K17" s="57">
        <v>400</v>
      </c>
      <c r="L17" s="57">
        <v>702</v>
      </c>
      <c r="M17" s="58">
        <v>1</v>
      </c>
      <c r="N17" s="59">
        <v>1</v>
      </c>
      <c r="O17"/>
      <c r="P17" s="56">
        <v>1</v>
      </c>
      <c r="Q17" s="57" t="s">
        <v>81</v>
      </c>
      <c r="R17" s="57">
        <v>400</v>
      </c>
      <c r="S17" s="57">
        <v>645</v>
      </c>
      <c r="T17" s="58">
        <v>1</v>
      </c>
      <c r="U17" s="59">
        <v>1</v>
      </c>
      <c r="V17" s="14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ht="15">
      <c r="B18" s="56">
        <v>1</v>
      </c>
      <c r="C18" s="57" t="s">
        <v>52</v>
      </c>
      <c r="D18" s="57">
        <v>400</v>
      </c>
      <c r="E18" s="57">
        <v>673</v>
      </c>
      <c r="F18" s="58">
        <v>1</v>
      </c>
      <c r="G18" s="59">
        <v>1</v>
      </c>
      <c r="I18" s="56">
        <v>1</v>
      </c>
      <c r="J18" s="57" t="s">
        <v>51</v>
      </c>
      <c r="K18" s="57">
        <v>400</v>
      </c>
      <c r="L18" s="57">
        <v>623</v>
      </c>
      <c r="M18" s="58">
        <v>1</v>
      </c>
      <c r="N18" s="59">
        <v>1</v>
      </c>
      <c r="O18"/>
      <c r="P18" s="56">
        <v>1</v>
      </c>
      <c r="Q18" s="57" t="s">
        <v>1</v>
      </c>
      <c r="R18" s="57">
        <v>400</v>
      </c>
      <c r="S18" s="57">
        <v>637</v>
      </c>
      <c r="T18" s="58">
        <v>1</v>
      </c>
      <c r="U18" s="59">
        <v>1</v>
      </c>
      <c r="V18" s="14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ht="15">
      <c r="B19" s="56">
        <v>1</v>
      </c>
      <c r="C19" s="57" t="s">
        <v>51</v>
      </c>
      <c r="D19" s="57">
        <v>400</v>
      </c>
      <c r="E19" s="57">
        <v>647</v>
      </c>
      <c r="F19" s="58">
        <v>1</v>
      </c>
      <c r="G19" s="59">
        <v>1</v>
      </c>
      <c r="I19" s="56">
        <v>1</v>
      </c>
      <c r="J19" s="57" t="s">
        <v>52</v>
      </c>
      <c r="K19" s="57">
        <v>400</v>
      </c>
      <c r="L19" s="57">
        <v>598</v>
      </c>
      <c r="M19" s="58">
        <v>1</v>
      </c>
      <c r="N19" s="59">
        <v>1</v>
      </c>
      <c r="O19"/>
      <c r="P19" s="56">
        <v>1</v>
      </c>
      <c r="Q19" s="57" t="s">
        <v>54</v>
      </c>
      <c r="R19" s="57">
        <v>400</v>
      </c>
      <c r="S19" s="57">
        <v>631</v>
      </c>
      <c r="T19" s="58">
        <v>1</v>
      </c>
      <c r="U19" s="59">
        <v>1</v>
      </c>
      <c r="V19" s="14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ht="15">
      <c r="B20" s="56">
        <v>1</v>
      </c>
      <c r="C20" s="57" t="s">
        <v>47</v>
      </c>
      <c r="D20" s="57">
        <v>400</v>
      </c>
      <c r="E20" s="57">
        <v>619</v>
      </c>
      <c r="F20" s="58">
        <v>1</v>
      </c>
      <c r="G20" s="59">
        <v>1</v>
      </c>
      <c r="I20" s="56">
        <v>1</v>
      </c>
      <c r="J20" s="57" t="s">
        <v>48</v>
      </c>
      <c r="K20" s="57">
        <v>400</v>
      </c>
      <c r="L20" s="57">
        <v>504</v>
      </c>
      <c r="M20" s="58">
        <v>1</v>
      </c>
      <c r="N20" s="59">
        <v>1</v>
      </c>
      <c r="O20"/>
      <c r="P20" s="56">
        <v>1</v>
      </c>
      <c r="Q20" s="57" t="s">
        <v>16</v>
      </c>
      <c r="R20" s="57">
        <v>400</v>
      </c>
      <c r="S20" s="57">
        <v>553</v>
      </c>
      <c r="T20" s="58">
        <v>1</v>
      </c>
      <c r="U20" s="59">
        <v>1</v>
      </c>
      <c r="V20" s="14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37" ht="15">
      <c r="B21" s="56">
        <v>1</v>
      </c>
      <c r="C21" s="57" t="s">
        <v>103</v>
      </c>
      <c r="D21" s="57">
        <v>400</v>
      </c>
      <c r="E21" s="57">
        <v>616</v>
      </c>
      <c r="F21" s="58">
        <v>1</v>
      </c>
      <c r="G21" s="59">
        <v>1</v>
      </c>
      <c r="I21" s="56">
        <v>2</v>
      </c>
      <c r="J21" s="57" t="s">
        <v>37</v>
      </c>
      <c r="K21" s="57">
        <v>700</v>
      </c>
      <c r="L21" s="57">
        <v>929</v>
      </c>
      <c r="M21" s="58">
        <v>1</v>
      </c>
      <c r="N21" s="59">
        <v>0.9994604316546762</v>
      </c>
      <c r="O21"/>
      <c r="P21" s="56">
        <v>1</v>
      </c>
      <c r="Q21" s="57" t="s">
        <v>50</v>
      </c>
      <c r="R21" s="57">
        <v>400</v>
      </c>
      <c r="S21" s="57">
        <v>550</v>
      </c>
      <c r="T21" s="58">
        <v>1</v>
      </c>
      <c r="U21" s="59">
        <v>1</v>
      </c>
      <c r="V21" s="14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2:37" ht="15">
      <c r="B22" s="56">
        <v>1</v>
      </c>
      <c r="C22" s="57" t="s">
        <v>33</v>
      </c>
      <c r="D22" s="57">
        <v>400</v>
      </c>
      <c r="E22" s="57">
        <v>568</v>
      </c>
      <c r="F22" s="58">
        <v>1</v>
      </c>
      <c r="G22" s="59">
        <v>1</v>
      </c>
      <c r="I22" s="56">
        <v>3</v>
      </c>
      <c r="J22" s="57" t="s">
        <v>77</v>
      </c>
      <c r="K22" s="57">
        <v>700</v>
      </c>
      <c r="L22" s="57">
        <v>3542</v>
      </c>
      <c r="M22" s="58">
        <v>0.9991</v>
      </c>
      <c r="N22" s="59">
        <v>0.999416011612327</v>
      </c>
      <c r="O22"/>
      <c r="P22" s="56">
        <v>1</v>
      </c>
      <c r="Q22" s="57" t="s">
        <v>47</v>
      </c>
      <c r="R22" s="57">
        <v>400</v>
      </c>
      <c r="S22" s="57">
        <v>542</v>
      </c>
      <c r="T22" s="58">
        <v>1</v>
      </c>
      <c r="U22" s="59">
        <v>1</v>
      </c>
      <c r="V22" s="14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2:37" ht="15">
      <c r="B23" s="56">
        <v>1</v>
      </c>
      <c r="C23" s="57" t="s">
        <v>17</v>
      </c>
      <c r="D23" s="57">
        <v>400</v>
      </c>
      <c r="E23" s="57">
        <v>500</v>
      </c>
      <c r="F23" s="58">
        <v>1</v>
      </c>
      <c r="G23" s="59">
        <v>1</v>
      </c>
      <c r="I23" s="56">
        <v>4</v>
      </c>
      <c r="J23" s="57" t="s">
        <v>7</v>
      </c>
      <c r="K23" s="57">
        <v>400</v>
      </c>
      <c r="L23" s="57">
        <v>689</v>
      </c>
      <c r="M23" s="58">
        <v>0.9986</v>
      </c>
      <c r="N23" s="59">
        <v>0.9993000000000001</v>
      </c>
      <c r="O23"/>
      <c r="P23" s="56">
        <v>1</v>
      </c>
      <c r="Q23" s="57" t="s">
        <v>3</v>
      </c>
      <c r="R23" s="57">
        <v>400</v>
      </c>
      <c r="S23" s="57">
        <v>533</v>
      </c>
      <c r="T23" s="58">
        <v>1</v>
      </c>
      <c r="U23" s="59">
        <v>1</v>
      </c>
      <c r="V23" s="14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2:37" ht="15">
      <c r="B24" s="56">
        <v>1</v>
      </c>
      <c r="C24" s="57" t="s">
        <v>48</v>
      </c>
      <c r="D24" s="57">
        <v>400</v>
      </c>
      <c r="E24" s="57">
        <v>452</v>
      </c>
      <c r="F24" s="58">
        <v>1</v>
      </c>
      <c r="G24" s="59">
        <v>1</v>
      </c>
      <c r="I24" s="56">
        <v>5</v>
      </c>
      <c r="J24" s="57" t="s">
        <v>47</v>
      </c>
      <c r="K24" s="57">
        <v>400</v>
      </c>
      <c r="L24" s="57">
        <v>708</v>
      </c>
      <c r="M24" s="58">
        <v>1</v>
      </c>
      <c r="N24" s="59">
        <v>0.9989830508474576</v>
      </c>
      <c r="O24"/>
      <c r="P24" s="56">
        <v>1</v>
      </c>
      <c r="Q24" s="57" t="s">
        <v>162</v>
      </c>
      <c r="R24" s="57">
        <v>400</v>
      </c>
      <c r="S24" s="57">
        <v>513</v>
      </c>
      <c r="T24" s="58">
        <v>1</v>
      </c>
      <c r="U24" s="59">
        <v>1</v>
      </c>
      <c r="V24" s="1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2:37" ht="15">
      <c r="B25" s="56">
        <v>1</v>
      </c>
      <c r="C25" s="57" t="s">
        <v>99</v>
      </c>
      <c r="D25" s="57">
        <v>400</v>
      </c>
      <c r="E25" s="57">
        <v>426</v>
      </c>
      <c r="F25" s="58">
        <v>1</v>
      </c>
      <c r="G25" s="59">
        <v>1</v>
      </c>
      <c r="I25" s="56">
        <v>5</v>
      </c>
      <c r="J25" s="57" t="s">
        <v>26</v>
      </c>
      <c r="K25" s="57">
        <v>700</v>
      </c>
      <c r="L25" s="57">
        <v>1309</v>
      </c>
      <c r="M25" s="58">
        <v>0.9979</v>
      </c>
      <c r="N25" s="59">
        <v>0.99895</v>
      </c>
      <c r="O25"/>
      <c r="P25" s="56">
        <v>1</v>
      </c>
      <c r="Q25" s="57" t="s">
        <v>51</v>
      </c>
      <c r="R25" s="57">
        <v>400</v>
      </c>
      <c r="S25" s="57">
        <v>487</v>
      </c>
      <c r="T25" s="58">
        <v>1</v>
      </c>
      <c r="U25" s="59">
        <v>1</v>
      </c>
      <c r="V25" s="14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2:37" ht="15">
      <c r="B26" s="56">
        <v>2</v>
      </c>
      <c r="C26" s="57" t="s">
        <v>26</v>
      </c>
      <c r="D26" s="57">
        <v>700</v>
      </c>
      <c r="E26" s="57">
        <v>1111</v>
      </c>
      <c r="F26" s="58">
        <v>0.9992</v>
      </c>
      <c r="G26" s="59">
        <v>0.9996</v>
      </c>
      <c r="I26" s="56">
        <v>6</v>
      </c>
      <c r="J26" s="57" t="s">
        <v>43</v>
      </c>
      <c r="K26" s="57">
        <v>700</v>
      </c>
      <c r="L26" s="57">
        <v>1769</v>
      </c>
      <c r="M26" s="58">
        <v>0.9976</v>
      </c>
      <c r="N26" s="59">
        <v>0.9988</v>
      </c>
      <c r="O26"/>
      <c r="P26" s="56">
        <v>1</v>
      </c>
      <c r="Q26" s="57" t="s">
        <v>17</v>
      </c>
      <c r="R26" s="57">
        <v>400</v>
      </c>
      <c r="S26" s="57">
        <v>472</v>
      </c>
      <c r="T26" s="58">
        <v>1</v>
      </c>
      <c r="U26" s="59">
        <v>1</v>
      </c>
      <c r="V26" s="14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2:37" ht="15">
      <c r="B27" s="56">
        <v>3</v>
      </c>
      <c r="C27" s="57" t="s">
        <v>81</v>
      </c>
      <c r="D27" s="57">
        <v>400</v>
      </c>
      <c r="E27" s="57">
        <v>766</v>
      </c>
      <c r="F27" s="58">
        <v>1</v>
      </c>
      <c r="G27" s="59">
        <v>0.9995297805642633</v>
      </c>
      <c r="I27" s="56">
        <v>6</v>
      </c>
      <c r="J27" s="57" t="s">
        <v>36</v>
      </c>
      <c r="K27" s="57">
        <v>400</v>
      </c>
      <c r="L27" s="57">
        <v>800</v>
      </c>
      <c r="M27" s="58">
        <v>0.9989</v>
      </c>
      <c r="N27" s="59">
        <v>0.9987906593406594</v>
      </c>
      <c r="O27"/>
      <c r="P27" s="56">
        <v>1</v>
      </c>
      <c r="Q27" s="57" t="s">
        <v>52</v>
      </c>
      <c r="R27" s="57">
        <v>400</v>
      </c>
      <c r="S27" s="57">
        <v>415</v>
      </c>
      <c r="T27" s="58">
        <v>1</v>
      </c>
      <c r="U27" s="59">
        <v>1</v>
      </c>
      <c r="V27" s="14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2:37" ht="15">
      <c r="B28" s="56">
        <v>3</v>
      </c>
      <c r="C28" s="57" t="s">
        <v>13</v>
      </c>
      <c r="D28" s="57">
        <v>700</v>
      </c>
      <c r="E28" s="57">
        <v>1886</v>
      </c>
      <c r="F28" s="58">
        <v>0.9989</v>
      </c>
      <c r="G28" s="59">
        <v>0.99945</v>
      </c>
      <c r="I28" s="56">
        <v>7</v>
      </c>
      <c r="J28" s="57" t="s">
        <v>13</v>
      </c>
      <c r="K28" s="57">
        <v>700</v>
      </c>
      <c r="L28" s="57">
        <v>2041</v>
      </c>
      <c r="M28" s="58">
        <v>0.9984</v>
      </c>
      <c r="N28" s="59">
        <v>0.9987548961424333</v>
      </c>
      <c r="O28"/>
      <c r="P28" s="56">
        <v>1</v>
      </c>
      <c r="Q28" s="57" t="s">
        <v>48</v>
      </c>
      <c r="R28" s="57">
        <v>400</v>
      </c>
      <c r="S28" s="57">
        <v>402</v>
      </c>
      <c r="T28" s="58">
        <v>1</v>
      </c>
      <c r="U28" s="59">
        <v>1</v>
      </c>
      <c r="V28" s="14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2:37" ht="15">
      <c r="B29" s="56">
        <v>4</v>
      </c>
      <c r="C29" s="57" t="s">
        <v>198</v>
      </c>
      <c r="D29" s="57">
        <v>400</v>
      </c>
      <c r="E29" s="57">
        <v>570</v>
      </c>
      <c r="F29" s="58">
        <v>0.9986</v>
      </c>
      <c r="G29" s="59">
        <v>0.9993000000000001</v>
      </c>
      <c r="I29" s="56">
        <v>8</v>
      </c>
      <c r="J29" s="57" t="s">
        <v>76</v>
      </c>
      <c r="K29" s="57">
        <v>400</v>
      </c>
      <c r="L29" s="57">
        <v>412</v>
      </c>
      <c r="M29" s="58">
        <v>0.9972</v>
      </c>
      <c r="N29" s="59">
        <v>0.9985999999999999</v>
      </c>
      <c r="O29"/>
      <c r="P29" s="56">
        <v>2</v>
      </c>
      <c r="Q29" s="57" t="s">
        <v>77</v>
      </c>
      <c r="R29" s="57">
        <v>700</v>
      </c>
      <c r="S29" s="57">
        <v>2975</v>
      </c>
      <c r="T29" s="58">
        <v>0.9996</v>
      </c>
      <c r="U29" s="59">
        <v>0.9998</v>
      </c>
      <c r="V29" s="14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2:37" ht="15">
      <c r="B30" s="56">
        <v>4</v>
      </c>
      <c r="C30" s="57" t="s">
        <v>111</v>
      </c>
      <c r="D30" s="57">
        <v>400</v>
      </c>
      <c r="E30" s="57">
        <v>792</v>
      </c>
      <c r="F30" s="58">
        <v>0.9985</v>
      </c>
      <c r="G30" s="59">
        <v>0.99925</v>
      </c>
      <c r="I30" s="56">
        <v>9</v>
      </c>
      <c r="J30" s="57" t="s">
        <v>17</v>
      </c>
      <c r="K30" s="57">
        <v>400</v>
      </c>
      <c r="L30" s="57">
        <v>591</v>
      </c>
      <c r="M30" s="58">
        <v>0.9966</v>
      </c>
      <c r="N30" s="59">
        <v>0.9983</v>
      </c>
      <c r="O30"/>
      <c r="P30" s="56">
        <v>3</v>
      </c>
      <c r="Q30" s="57" t="s">
        <v>13</v>
      </c>
      <c r="R30" s="57">
        <v>700</v>
      </c>
      <c r="S30" s="57">
        <v>1594</v>
      </c>
      <c r="T30" s="58">
        <v>0.9987</v>
      </c>
      <c r="U30" s="59">
        <v>0.99935</v>
      </c>
      <c r="V30" s="14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2:37" ht="15">
      <c r="B31" s="56">
        <v>5</v>
      </c>
      <c r="C31" s="57" t="s">
        <v>98</v>
      </c>
      <c r="D31" s="57">
        <v>400</v>
      </c>
      <c r="E31" s="57">
        <v>626</v>
      </c>
      <c r="F31" s="58">
        <v>0.9982</v>
      </c>
      <c r="G31" s="59">
        <v>0.9991</v>
      </c>
      <c r="I31" s="56">
        <v>9</v>
      </c>
      <c r="J31" s="57" t="s">
        <v>99</v>
      </c>
      <c r="K31" s="57">
        <v>400</v>
      </c>
      <c r="L31" s="57">
        <v>522</v>
      </c>
      <c r="M31" s="58">
        <v>0.9966</v>
      </c>
      <c r="N31" s="59">
        <v>0.9983</v>
      </c>
      <c r="O31"/>
      <c r="P31" s="56">
        <v>4</v>
      </c>
      <c r="Q31" s="57" t="s">
        <v>110</v>
      </c>
      <c r="R31" s="57">
        <v>400</v>
      </c>
      <c r="S31" s="57">
        <v>563</v>
      </c>
      <c r="T31" s="58">
        <v>0.9985</v>
      </c>
      <c r="U31" s="59">
        <v>0.99925</v>
      </c>
      <c r="V31" s="14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2:37" ht="15">
      <c r="B32" s="56">
        <v>6</v>
      </c>
      <c r="C32" s="57" t="s">
        <v>199</v>
      </c>
      <c r="D32" s="57">
        <v>700</v>
      </c>
      <c r="E32" s="57">
        <v>1153</v>
      </c>
      <c r="F32" s="58">
        <v>0.9975</v>
      </c>
      <c r="G32" s="59">
        <v>0.99875</v>
      </c>
      <c r="I32" s="56">
        <v>10</v>
      </c>
      <c r="J32" s="57" t="s">
        <v>50</v>
      </c>
      <c r="K32" s="57">
        <v>400</v>
      </c>
      <c r="L32" s="57">
        <v>582</v>
      </c>
      <c r="M32" s="58">
        <v>1</v>
      </c>
      <c r="N32" s="59">
        <v>0.9982300884955753</v>
      </c>
      <c r="O32"/>
      <c r="P32" s="56">
        <v>5</v>
      </c>
      <c r="Q32" s="57" t="s">
        <v>33</v>
      </c>
      <c r="R32" s="57">
        <v>400</v>
      </c>
      <c r="S32" s="57">
        <v>513</v>
      </c>
      <c r="T32" s="58">
        <v>0.9984</v>
      </c>
      <c r="U32" s="59">
        <v>0.9992</v>
      </c>
      <c r="V32" s="14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2:37" ht="15">
      <c r="B33" s="56">
        <v>7</v>
      </c>
      <c r="C33" s="57" t="s">
        <v>110</v>
      </c>
      <c r="D33" s="57">
        <v>400</v>
      </c>
      <c r="E33" s="57">
        <v>579</v>
      </c>
      <c r="F33" s="58">
        <v>0.9969</v>
      </c>
      <c r="G33" s="59">
        <v>0.9984500000000001</v>
      </c>
      <c r="I33" s="56">
        <v>11</v>
      </c>
      <c r="J33" s="57" t="s">
        <v>98</v>
      </c>
      <c r="K33" s="57">
        <v>400</v>
      </c>
      <c r="L33" s="57">
        <v>644</v>
      </c>
      <c r="M33" s="58">
        <v>0.9959</v>
      </c>
      <c r="N33" s="59">
        <v>0.99795</v>
      </c>
      <c r="O33"/>
      <c r="P33" s="56">
        <v>6</v>
      </c>
      <c r="Q33" s="57" t="s">
        <v>163</v>
      </c>
      <c r="R33" s="57">
        <v>700</v>
      </c>
      <c r="S33" s="57">
        <v>1062</v>
      </c>
      <c r="T33" s="58">
        <v>0.9989</v>
      </c>
      <c r="U33" s="59">
        <v>0.9990362068965517</v>
      </c>
      <c r="V33" s="14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2:37" ht="15">
      <c r="B34" s="56">
        <v>8</v>
      </c>
      <c r="C34" s="57" t="s">
        <v>7</v>
      </c>
      <c r="D34" s="57">
        <v>400</v>
      </c>
      <c r="E34" s="57">
        <v>593</v>
      </c>
      <c r="F34" s="58">
        <v>0.9965</v>
      </c>
      <c r="G34" s="59">
        <v>0.9982500000000001</v>
      </c>
      <c r="I34" s="56">
        <v>11</v>
      </c>
      <c r="J34" s="57" t="s">
        <v>105</v>
      </c>
      <c r="K34" s="57">
        <v>400</v>
      </c>
      <c r="L34" s="57">
        <v>476</v>
      </c>
      <c r="M34" s="58">
        <v>0.9959</v>
      </c>
      <c r="N34" s="59">
        <v>0.99795</v>
      </c>
      <c r="O34"/>
      <c r="P34" s="56">
        <v>7</v>
      </c>
      <c r="Q34" s="57" t="s">
        <v>98</v>
      </c>
      <c r="R34" s="57">
        <v>400</v>
      </c>
      <c r="S34" s="57">
        <v>649</v>
      </c>
      <c r="T34" s="58">
        <v>0.9938</v>
      </c>
      <c r="U34" s="59">
        <v>0.9969</v>
      </c>
      <c r="V34" s="1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2:37" ht="15">
      <c r="B35" s="56">
        <v>9</v>
      </c>
      <c r="C35" s="57" t="s">
        <v>29</v>
      </c>
      <c r="D35" s="57">
        <v>700</v>
      </c>
      <c r="E35" s="57">
        <v>931</v>
      </c>
      <c r="F35" s="58">
        <v>0.9956</v>
      </c>
      <c r="G35" s="59">
        <v>0.9978</v>
      </c>
      <c r="I35" s="56">
        <v>12</v>
      </c>
      <c r="J35" s="57" t="s">
        <v>29</v>
      </c>
      <c r="K35" s="57">
        <v>700</v>
      </c>
      <c r="L35" s="57">
        <v>1008</v>
      </c>
      <c r="M35" s="58">
        <v>0.9951</v>
      </c>
      <c r="N35" s="59">
        <v>0.9975499999999999</v>
      </c>
      <c r="O35"/>
      <c r="P35" s="56">
        <v>8</v>
      </c>
      <c r="Q35" s="57" t="s">
        <v>6</v>
      </c>
      <c r="R35" s="57">
        <v>700</v>
      </c>
      <c r="S35" s="57">
        <v>2238</v>
      </c>
      <c r="T35" s="58">
        <v>0.9928</v>
      </c>
      <c r="U35" s="59">
        <v>0.99607585089141</v>
      </c>
      <c r="V35" s="14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2:37" ht="15">
      <c r="B36" s="56">
        <v>9</v>
      </c>
      <c r="C36" s="57" t="s">
        <v>105</v>
      </c>
      <c r="D36" s="57">
        <v>400</v>
      </c>
      <c r="E36" s="57">
        <v>458</v>
      </c>
      <c r="F36" s="58">
        <v>0.9955</v>
      </c>
      <c r="G36" s="59">
        <v>0.99775</v>
      </c>
      <c r="I36" s="56">
        <v>13</v>
      </c>
      <c r="J36" s="57" t="s">
        <v>199</v>
      </c>
      <c r="K36" s="57">
        <v>700</v>
      </c>
      <c r="L36" s="57">
        <v>1300</v>
      </c>
      <c r="M36" s="58">
        <v>0.9957</v>
      </c>
      <c r="N36" s="59">
        <v>0.997253578528827</v>
      </c>
      <c r="O36"/>
      <c r="P36" s="56">
        <v>9</v>
      </c>
      <c r="Q36" s="57" t="s">
        <v>105</v>
      </c>
      <c r="R36" s="57">
        <v>400</v>
      </c>
      <c r="S36" s="57">
        <v>390</v>
      </c>
      <c r="T36" s="58">
        <v>0.9971</v>
      </c>
      <c r="U36" s="59">
        <v>0.9935499999999999</v>
      </c>
      <c r="V36" s="14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2:37" ht="15">
      <c r="B37" s="56">
        <v>10</v>
      </c>
      <c r="C37" s="57" t="s">
        <v>50</v>
      </c>
      <c r="D37" s="57">
        <v>400</v>
      </c>
      <c r="E37" s="57">
        <v>634</v>
      </c>
      <c r="F37" s="58">
        <v>0.9949</v>
      </c>
      <c r="G37" s="59">
        <v>0.99745</v>
      </c>
      <c r="I37" s="56">
        <v>14</v>
      </c>
      <c r="J37" s="57" t="s">
        <v>33</v>
      </c>
      <c r="K37" s="57">
        <v>400</v>
      </c>
      <c r="L37" s="57">
        <v>657</v>
      </c>
      <c r="M37" s="58">
        <v>0.9942</v>
      </c>
      <c r="N37" s="59">
        <v>0.9971</v>
      </c>
      <c r="O37"/>
      <c r="P37" s="56">
        <v>10</v>
      </c>
      <c r="Q37" s="57" t="s">
        <v>28</v>
      </c>
      <c r="R37" s="57">
        <v>400</v>
      </c>
      <c r="S37" s="57">
        <v>823</v>
      </c>
      <c r="T37" s="58">
        <v>0.9851</v>
      </c>
      <c r="U37" s="59">
        <v>0.99255</v>
      </c>
      <c r="V37" s="14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2:37" ht="15">
      <c r="B38" s="56">
        <v>11</v>
      </c>
      <c r="C38" s="57" t="s">
        <v>49</v>
      </c>
      <c r="D38" s="57">
        <v>400</v>
      </c>
      <c r="E38" s="57">
        <v>461</v>
      </c>
      <c r="F38" s="58">
        <v>0.9928</v>
      </c>
      <c r="G38" s="59">
        <v>0.9956555831265509</v>
      </c>
      <c r="I38" s="56">
        <v>15</v>
      </c>
      <c r="J38" s="57" t="s">
        <v>3</v>
      </c>
      <c r="K38" s="57">
        <v>400</v>
      </c>
      <c r="L38" s="57">
        <v>554</v>
      </c>
      <c r="M38" s="58">
        <v>0.9937</v>
      </c>
      <c r="N38" s="59">
        <v>0.99685</v>
      </c>
      <c r="O38"/>
      <c r="P38" s="56">
        <v>11</v>
      </c>
      <c r="Q38" s="57" t="s">
        <v>111</v>
      </c>
      <c r="R38" s="57">
        <v>400</v>
      </c>
      <c r="S38" s="57">
        <v>534</v>
      </c>
      <c r="T38" s="58">
        <v>0.9853</v>
      </c>
      <c r="U38" s="59">
        <v>0.9912513986013987</v>
      </c>
      <c r="V38" s="14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2:37" ht="15">
      <c r="B39" s="56">
        <v>12</v>
      </c>
      <c r="C39" s="57" t="s">
        <v>3</v>
      </c>
      <c r="D39" s="57">
        <v>400</v>
      </c>
      <c r="E39" s="57">
        <v>540</v>
      </c>
      <c r="F39" s="58">
        <v>0.9899</v>
      </c>
      <c r="G39" s="59">
        <v>0.99495</v>
      </c>
      <c r="I39" s="56">
        <v>16</v>
      </c>
      <c r="J39" s="57" t="s">
        <v>14</v>
      </c>
      <c r="K39" s="57">
        <v>700</v>
      </c>
      <c r="L39" s="57">
        <v>1327</v>
      </c>
      <c r="M39" s="58">
        <v>0.9935</v>
      </c>
      <c r="N39" s="59">
        <v>0.99675</v>
      </c>
      <c r="O39"/>
      <c r="P39" s="56">
        <v>12</v>
      </c>
      <c r="Q39" s="57" t="s">
        <v>99</v>
      </c>
      <c r="R39" s="57">
        <v>400</v>
      </c>
      <c r="S39" s="57">
        <v>388</v>
      </c>
      <c r="T39" s="58">
        <v>0.9939</v>
      </c>
      <c r="U39" s="59">
        <v>0.99095</v>
      </c>
      <c r="V39" s="14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2:37" ht="15">
      <c r="B40" s="56">
        <v>13</v>
      </c>
      <c r="C40" s="57" t="s">
        <v>14</v>
      </c>
      <c r="D40" s="57">
        <v>700</v>
      </c>
      <c r="E40" s="57">
        <v>1565</v>
      </c>
      <c r="F40" s="58">
        <v>0.9879</v>
      </c>
      <c r="G40" s="59">
        <v>0.99395</v>
      </c>
      <c r="I40" s="56">
        <v>17</v>
      </c>
      <c r="J40" s="57" t="s">
        <v>6</v>
      </c>
      <c r="K40" s="57">
        <v>700</v>
      </c>
      <c r="L40" s="57">
        <v>2574</v>
      </c>
      <c r="M40" s="58">
        <v>0.9933</v>
      </c>
      <c r="N40" s="59">
        <v>0.99665</v>
      </c>
      <c r="O40"/>
      <c r="P40" s="56">
        <v>13</v>
      </c>
      <c r="Q40" s="57" t="s">
        <v>101</v>
      </c>
      <c r="R40" s="57">
        <v>400</v>
      </c>
      <c r="S40" s="57">
        <v>632</v>
      </c>
      <c r="T40" s="58">
        <v>0.9823</v>
      </c>
      <c r="U40" s="59">
        <v>0.9900136363636363</v>
      </c>
      <c r="V40" s="14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2:37" ht="15">
      <c r="B41" s="56">
        <v>14</v>
      </c>
      <c r="C41" s="57" t="s">
        <v>54</v>
      </c>
      <c r="D41" s="57">
        <v>400</v>
      </c>
      <c r="E41" s="57">
        <v>737</v>
      </c>
      <c r="F41" s="58">
        <v>0.9868</v>
      </c>
      <c r="G41" s="59">
        <v>0.9934000000000001</v>
      </c>
      <c r="I41" s="56">
        <v>18</v>
      </c>
      <c r="J41" s="57" t="s">
        <v>18</v>
      </c>
      <c r="K41" s="57">
        <v>700</v>
      </c>
      <c r="L41" s="57">
        <v>1442</v>
      </c>
      <c r="M41" s="58">
        <v>0.993</v>
      </c>
      <c r="N41" s="59">
        <v>0.9964999999999999</v>
      </c>
      <c r="O41"/>
      <c r="P41" s="56">
        <v>14</v>
      </c>
      <c r="Q41" s="57" t="s">
        <v>12</v>
      </c>
      <c r="R41" s="57">
        <v>400</v>
      </c>
      <c r="S41" s="57">
        <v>1347</v>
      </c>
      <c r="T41" s="58">
        <v>0.9794</v>
      </c>
      <c r="U41" s="59">
        <v>0.9897</v>
      </c>
      <c r="V41" s="14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2:37" ht="15">
      <c r="B42" s="56">
        <v>15</v>
      </c>
      <c r="C42" s="57" t="s">
        <v>12</v>
      </c>
      <c r="D42" s="57">
        <v>400</v>
      </c>
      <c r="E42" s="57">
        <v>1368</v>
      </c>
      <c r="F42" s="58">
        <v>0.9855</v>
      </c>
      <c r="G42" s="59">
        <v>0.99275</v>
      </c>
      <c r="I42" s="56">
        <v>19</v>
      </c>
      <c r="J42" s="57" t="s">
        <v>198</v>
      </c>
      <c r="K42" s="57">
        <v>400</v>
      </c>
      <c r="L42" s="57">
        <v>869</v>
      </c>
      <c r="M42" s="58">
        <v>0.9955</v>
      </c>
      <c r="N42" s="59">
        <v>0.9963415492957747</v>
      </c>
      <c r="O42"/>
      <c r="P42" s="56">
        <v>15</v>
      </c>
      <c r="Q42" s="57" t="s">
        <v>18</v>
      </c>
      <c r="R42" s="57">
        <v>700</v>
      </c>
      <c r="S42" s="57">
        <v>983</v>
      </c>
      <c r="T42" s="58">
        <v>0.9792</v>
      </c>
      <c r="U42" s="59">
        <v>0.9896</v>
      </c>
      <c r="V42" s="14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2:37" ht="15">
      <c r="B43" s="56">
        <v>16</v>
      </c>
      <c r="C43" s="57" t="s">
        <v>80</v>
      </c>
      <c r="D43" s="57">
        <v>700</v>
      </c>
      <c r="E43" s="57">
        <v>2323</v>
      </c>
      <c r="F43" s="58">
        <v>0.9864</v>
      </c>
      <c r="G43" s="59">
        <v>0.9925087557603687</v>
      </c>
      <c r="I43" s="56">
        <v>19</v>
      </c>
      <c r="J43" s="57" t="s">
        <v>110</v>
      </c>
      <c r="K43" s="57">
        <v>400</v>
      </c>
      <c r="L43" s="57">
        <v>729</v>
      </c>
      <c r="M43" s="58">
        <v>0.9926</v>
      </c>
      <c r="N43" s="59">
        <v>0.9963</v>
      </c>
      <c r="O43"/>
      <c r="P43" s="56">
        <v>16</v>
      </c>
      <c r="Q43" s="57" t="s">
        <v>102</v>
      </c>
      <c r="R43" s="57">
        <v>400</v>
      </c>
      <c r="S43" s="57">
        <v>493</v>
      </c>
      <c r="T43" s="58">
        <v>0.9743</v>
      </c>
      <c r="U43" s="59">
        <v>0.98715</v>
      </c>
      <c r="V43" s="14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2:37" ht="15">
      <c r="B44" s="56">
        <v>17</v>
      </c>
      <c r="C44" s="57" t="s">
        <v>28</v>
      </c>
      <c r="D44" s="57">
        <v>400</v>
      </c>
      <c r="E44" s="57">
        <v>754</v>
      </c>
      <c r="F44" s="58">
        <v>0.9858</v>
      </c>
      <c r="G44" s="59">
        <v>0.9923897959183674</v>
      </c>
      <c r="I44" s="56">
        <v>20</v>
      </c>
      <c r="J44" s="57" t="s">
        <v>49</v>
      </c>
      <c r="K44" s="57">
        <v>400</v>
      </c>
      <c r="L44" s="57">
        <v>458</v>
      </c>
      <c r="M44" s="58">
        <v>0.9917</v>
      </c>
      <c r="N44" s="59">
        <v>0.9950768041237114</v>
      </c>
      <c r="O44"/>
      <c r="P44" s="56">
        <v>17</v>
      </c>
      <c r="Q44" s="57" t="s">
        <v>14</v>
      </c>
      <c r="R44" s="57">
        <v>700</v>
      </c>
      <c r="S44" s="57">
        <v>1085</v>
      </c>
      <c r="T44" s="58">
        <v>0.9694</v>
      </c>
      <c r="U44" s="59">
        <v>0.9847</v>
      </c>
      <c r="V44" s="1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2:37" ht="15">
      <c r="B45" s="56">
        <v>18</v>
      </c>
      <c r="C45" s="57" t="s">
        <v>36</v>
      </c>
      <c r="D45" s="57">
        <v>400</v>
      </c>
      <c r="E45" s="57">
        <v>822</v>
      </c>
      <c r="F45" s="58">
        <v>0.9848</v>
      </c>
      <c r="G45" s="59">
        <v>0.9898446337308348</v>
      </c>
      <c r="I45" s="56">
        <v>21</v>
      </c>
      <c r="J45" s="57" t="s">
        <v>111</v>
      </c>
      <c r="K45" s="57">
        <v>400</v>
      </c>
      <c r="L45" s="57">
        <v>810</v>
      </c>
      <c r="M45" s="58">
        <v>0.987</v>
      </c>
      <c r="N45" s="59">
        <v>0.9935</v>
      </c>
      <c r="O45"/>
      <c r="P45" s="56">
        <v>18</v>
      </c>
      <c r="Q45" s="57" t="s">
        <v>103</v>
      </c>
      <c r="R45" s="57">
        <v>400</v>
      </c>
      <c r="S45" s="57">
        <v>514</v>
      </c>
      <c r="T45" s="58">
        <v>0.9692</v>
      </c>
      <c r="U45" s="59">
        <v>0.9845999999999999</v>
      </c>
      <c r="V45" s="14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2:37" ht="15">
      <c r="B46" s="56">
        <v>19</v>
      </c>
      <c r="C46" s="57" t="s">
        <v>18</v>
      </c>
      <c r="D46" s="57">
        <v>700</v>
      </c>
      <c r="E46" s="57">
        <v>1265</v>
      </c>
      <c r="F46" s="58">
        <v>0.9786</v>
      </c>
      <c r="G46" s="59">
        <v>0.9893000000000001</v>
      </c>
      <c r="I46" s="56">
        <v>22</v>
      </c>
      <c r="J46" s="57" t="s">
        <v>101</v>
      </c>
      <c r="K46" s="57">
        <v>400</v>
      </c>
      <c r="L46" s="57">
        <v>757</v>
      </c>
      <c r="M46" s="58">
        <v>0.9815</v>
      </c>
      <c r="N46" s="59">
        <v>0.99075</v>
      </c>
      <c r="O46"/>
      <c r="P46" s="56">
        <v>19</v>
      </c>
      <c r="Q46" s="57" t="s">
        <v>7</v>
      </c>
      <c r="R46" s="57">
        <v>400</v>
      </c>
      <c r="S46" s="57">
        <v>583</v>
      </c>
      <c r="T46" s="58">
        <v>0.9679</v>
      </c>
      <c r="U46" s="59">
        <v>0.98395</v>
      </c>
      <c r="V46" s="14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2:37" ht="15">
      <c r="B47" s="56">
        <v>20</v>
      </c>
      <c r="C47" s="57" t="s">
        <v>102</v>
      </c>
      <c r="D47" s="57">
        <v>400</v>
      </c>
      <c r="E47" s="57">
        <v>509</v>
      </c>
      <c r="F47" s="58">
        <v>0.9776</v>
      </c>
      <c r="G47" s="59">
        <v>0.9888</v>
      </c>
      <c r="I47" s="56">
        <v>23</v>
      </c>
      <c r="J47" s="57" t="s">
        <v>28</v>
      </c>
      <c r="K47" s="57">
        <v>400</v>
      </c>
      <c r="L47" s="57">
        <v>971</v>
      </c>
      <c r="M47" s="58">
        <v>0.9833</v>
      </c>
      <c r="N47" s="59">
        <v>0.9904</v>
      </c>
      <c r="O47"/>
      <c r="P47" s="56">
        <v>20</v>
      </c>
      <c r="Q47" s="57" t="s">
        <v>136</v>
      </c>
      <c r="R47" s="57">
        <v>1500</v>
      </c>
      <c r="S47" s="57">
        <v>3122</v>
      </c>
      <c r="T47" s="58">
        <v>0.9666</v>
      </c>
      <c r="U47" s="59">
        <v>0.9826558776167471</v>
      </c>
      <c r="V47" s="14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2:37" ht="15">
      <c r="B48" s="56">
        <v>21</v>
      </c>
      <c r="C48" s="57" t="s">
        <v>38</v>
      </c>
      <c r="D48" s="57">
        <v>400</v>
      </c>
      <c r="E48" s="57">
        <v>1374</v>
      </c>
      <c r="F48" s="58">
        <v>0.9801</v>
      </c>
      <c r="G48" s="59">
        <v>0.9886925339366516</v>
      </c>
      <c r="I48" s="56">
        <v>24</v>
      </c>
      <c r="J48" s="57" t="s">
        <v>102</v>
      </c>
      <c r="K48" s="57">
        <v>400</v>
      </c>
      <c r="L48" s="57">
        <v>583</v>
      </c>
      <c r="M48" s="58">
        <v>0.9841</v>
      </c>
      <c r="N48" s="59">
        <v>0.9902535928143712</v>
      </c>
      <c r="O48"/>
      <c r="P48" s="56">
        <v>21</v>
      </c>
      <c r="Q48" s="57" t="s">
        <v>29</v>
      </c>
      <c r="R48" s="57">
        <v>700</v>
      </c>
      <c r="S48" s="57">
        <v>674</v>
      </c>
      <c r="T48" s="58">
        <v>0.9766</v>
      </c>
      <c r="U48" s="59">
        <v>0.9808714285714286</v>
      </c>
      <c r="V48" s="14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2:37" ht="15">
      <c r="B49" s="56">
        <v>22</v>
      </c>
      <c r="C49" s="57" t="s">
        <v>6</v>
      </c>
      <c r="D49" s="57">
        <v>700</v>
      </c>
      <c r="E49" s="57">
        <v>2341</v>
      </c>
      <c r="F49" s="58">
        <v>0.9778</v>
      </c>
      <c r="G49" s="59">
        <v>0.987318782942022</v>
      </c>
      <c r="I49" s="56">
        <v>25</v>
      </c>
      <c r="J49" s="57" t="s">
        <v>200</v>
      </c>
      <c r="K49" s="57">
        <v>1500</v>
      </c>
      <c r="L49" s="57">
        <v>4279</v>
      </c>
      <c r="M49" s="58">
        <v>0.9813</v>
      </c>
      <c r="N49" s="59">
        <v>0.9894710075026795</v>
      </c>
      <c r="O49"/>
      <c r="P49" s="56">
        <v>22</v>
      </c>
      <c r="Q49" s="57" t="s">
        <v>39</v>
      </c>
      <c r="R49" s="57">
        <v>700</v>
      </c>
      <c r="S49" s="57">
        <v>1340</v>
      </c>
      <c r="T49" s="58">
        <v>0.9618</v>
      </c>
      <c r="U49" s="59">
        <v>0.9806058823529411</v>
      </c>
      <c r="V49" s="14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5">
      <c r="B50" s="56">
        <v>23</v>
      </c>
      <c r="C50" s="57" t="s">
        <v>39</v>
      </c>
      <c r="D50" s="57">
        <v>700</v>
      </c>
      <c r="E50" s="57">
        <v>1611</v>
      </c>
      <c r="F50" s="58">
        <v>0.972</v>
      </c>
      <c r="G50" s="59">
        <v>0.986</v>
      </c>
      <c r="I50" s="56">
        <v>26</v>
      </c>
      <c r="J50" s="57" t="s">
        <v>54</v>
      </c>
      <c r="K50" s="57">
        <v>400</v>
      </c>
      <c r="L50" s="57">
        <v>659</v>
      </c>
      <c r="M50" s="58">
        <v>0.9772</v>
      </c>
      <c r="N50" s="59">
        <v>0.9885999999999999</v>
      </c>
      <c r="O50"/>
      <c r="P50" s="56">
        <v>23</v>
      </c>
      <c r="Q50" s="57" t="s">
        <v>49</v>
      </c>
      <c r="R50" s="57">
        <v>400</v>
      </c>
      <c r="S50" s="57">
        <v>366</v>
      </c>
      <c r="T50" s="58">
        <v>0.9949</v>
      </c>
      <c r="U50" s="59">
        <v>0.98045</v>
      </c>
      <c r="V50" s="14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2:37" ht="15">
      <c r="B51" s="56">
        <v>24</v>
      </c>
      <c r="C51" s="57" t="s">
        <v>100</v>
      </c>
      <c r="D51" s="57">
        <v>400</v>
      </c>
      <c r="E51" s="57">
        <v>654</v>
      </c>
      <c r="F51" s="58">
        <v>0.9723</v>
      </c>
      <c r="G51" s="59">
        <v>0.985552390438247</v>
      </c>
      <c r="I51" s="56">
        <v>27</v>
      </c>
      <c r="J51" s="57" t="s">
        <v>80</v>
      </c>
      <c r="K51" s="57">
        <v>700</v>
      </c>
      <c r="L51" s="57">
        <v>2623</v>
      </c>
      <c r="M51" s="58">
        <v>0.9757</v>
      </c>
      <c r="N51" s="59">
        <v>0.98689</v>
      </c>
      <c r="O51"/>
      <c r="P51" s="56">
        <v>24</v>
      </c>
      <c r="Q51" s="57" t="s">
        <v>41</v>
      </c>
      <c r="R51" s="57">
        <v>700</v>
      </c>
      <c r="S51" s="57">
        <v>1522</v>
      </c>
      <c r="T51" s="58">
        <v>0.9532</v>
      </c>
      <c r="U51" s="59">
        <v>0.9762515679442509</v>
      </c>
      <c r="V51" s="14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2:37" ht="15">
      <c r="B52" s="56">
        <v>25</v>
      </c>
      <c r="C52" s="57" t="s">
        <v>41</v>
      </c>
      <c r="D52" s="57">
        <v>700</v>
      </c>
      <c r="E52" s="57">
        <v>1529</v>
      </c>
      <c r="F52" s="58">
        <v>0.9668</v>
      </c>
      <c r="G52" s="59">
        <v>0.9830990972918756</v>
      </c>
      <c r="I52" s="56">
        <v>28</v>
      </c>
      <c r="J52" s="57" t="s">
        <v>53</v>
      </c>
      <c r="K52" s="57">
        <v>700</v>
      </c>
      <c r="L52" s="57">
        <v>1075</v>
      </c>
      <c r="M52" s="58">
        <v>0.9753</v>
      </c>
      <c r="N52" s="59">
        <v>0.9854886167146975</v>
      </c>
      <c r="O52"/>
      <c r="P52" s="56">
        <v>25</v>
      </c>
      <c r="Q52" s="57" t="s">
        <v>4</v>
      </c>
      <c r="R52" s="57">
        <v>400</v>
      </c>
      <c r="S52" s="57">
        <v>1037</v>
      </c>
      <c r="T52" s="58">
        <v>0.9527</v>
      </c>
      <c r="U52" s="59">
        <v>0.9759094713656388</v>
      </c>
      <c r="V52" s="14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2:37" ht="15">
      <c r="B53" s="56">
        <v>26</v>
      </c>
      <c r="C53" s="57" t="s">
        <v>22</v>
      </c>
      <c r="D53" s="57">
        <v>400</v>
      </c>
      <c r="E53" s="57">
        <v>489</v>
      </c>
      <c r="F53" s="58">
        <v>0.9655</v>
      </c>
      <c r="G53" s="59">
        <v>0.98275</v>
      </c>
      <c r="I53" s="56">
        <v>29</v>
      </c>
      <c r="J53" s="57" t="s">
        <v>12</v>
      </c>
      <c r="K53" s="57">
        <v>400</v>
      </c>
      <c r="L53" s="57">
        <v>1685</v>
      </c>
      <c r="M53" s="58">
        <v>0.9774</v>
      </c>
      <c r="N53" s="59">
        <v>0.9851609800362977</v>
      </c>
      <c r="O53"/>
      <c r="P53" s="56">
        <v>26</v>
      </c>
      <c r="Q53" s="57" t="s">
        <v>45</v>
      </c>
      <c r="R53" s="57">
        <v>400</v>
      </c>
      <c r="S53" s="57">
        <v>520</v>
      </c>
      <c r="T53" s="58">
        <v>0.9539</v>
      </c>
      <c r="U53" s="59">
        <v>0.9712122950819673</v>
      </c>
      <c r="V53" s="14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2:37" ht="15">
      <c r="B54" s="56">
        <v>27</v>
      </c>
      <c r="C54" s="57" t="s">
        <v>9</v>
      </c>
      <c r="D54" s="57">
        <v>700</v>
      </c>
      <c r="E54" s="57">
        <v>1874</v>
      </c>
      <c r="F54" s="58">
        <v>0.9641</v>
      </c>
      <c r="G54" s="59">
        <v>0.98205</v>
      </c>
      <c r="I54" s="56">
        <v>30</v>
      </c>
      <c r="J54" s="57" t="s">
        <v>39</v>
      </c>
      <c r="K54" s="57">
        <v>700</v>
      </c>
      <c r="L54" s="57">
        <v>1807</v>
      </c>
      <c r="M54" s="58">
        <v>0.9663</v>
      </c>
      <c r="N54" s="59">
        <v>0.9821010489510489</v>
      </c>
      <c r="O54"/>
      <c r="P54" s="56">
        <v>27</v>
      </c>
      <c r="Q54" s="57" t="s">
        <v>106</v>
      </c>
      <c r="R54" s="57">
        <v>400</v>
      </c>
      <c r="S54" s="57">
        <v>441</v>
      </c>
      <c r="T54" s="58">
        <v>0.9505</v>
      </c>
      <c r="U54" s="59">
        <v>0.9691275510204082</v>
      </c>
      <c r="V54" s="1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2:37" ht="15">
      <c r="B55" s="56">
        <v>28</v>
      </c>
      <c r="C55" s="57" t="s">
        <v>101</v>
      </c>
      <c r="D55" s="57">
        <v>400</v>
      </c>
      <c r="E55" s="57">
        <v>680</v>
      </c>
      <c r="F55" s="58">
        <v>0.9644</v>
      </c>
      <c r="G55" s="59">
        <v>0.9811565217391305</v>
      </c>
      <c r="I55" s="56">
        <v>31</v>
      </c>
      <c r="J55" s="57" t="s">
        <v>41</v>
      </c>
      <c r="K55" s="57">
        <v>700</v>
      </c>
      <c r="L55" s="57">
        <v>1758</v>
      </c>
      <c r="M55" s="58">
        <v>0.9534</v>
      </c>
      <c r="N55" s="59">
        <v>0.9751472049689441</v>
      </c>
      <c r="O55"/>
      <c r="P55" s="56">
        <v>28</v>
      </c>
      <c r="Q55" s="57" t="s">
        <v>53</v>
      </c>
      <c r="R55" s="57">
        <v>700</v>
      </c>
      <c r="S55" s="57">
        <v>818</v>
      </c>
      <c r="T55" s="58">
        <v>0.9321</v>
      </c>
      <c r="U55" s="59">
        <v>0.9660500000000001</v>
      </c>
      <c r="V55" s="14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2:37" ht="15">
      <c r="B56" s="56">
        <v>29</v>
      </c>
      <c r="C56" s="57" t="s">
        <v>200</v>
      </c>
      <c r="D56" s="57">
        <v>1500</v>
      </c>
      <c r="E56" s="57">
        <v>3642</v>
      </c>
      <c r="F56" s="58">
        <v>0.9615</v>
      </c>
      <c r="G56" s="59">
        <v>0.98075</v>
      </c>
      <c r="I56" s="56">
        <v>32</v>
      </c>
      <c r="J56" s="57" t="s">
        <v>201</v>
      </c>
      <c r="K56" s="57">
        <v>400</v>
      </c>
      <c r="L56" s="57">
        <v>399</v>
      </c>
      <c r="M56" s="58">
        <v>0.9508</v>
      </c>
      <c r="N56" s="59">
        <v>0.9749</v>
      </c>
      <c r="O56"/>
      <c r="P56" s="56">
        <v>29</v>
      </c>
      <c r="Q56" s="57" t="s">
        <v>22</v>
      </c>
      <c r="R56" s="57">
        <v>400</v>
      </c>
      <c r="S56" s="57">
        <v>440</v>
      </c>
      <c r="T56" s="58">
        <v>0.9311</v>
      </c>
      <c r="U56" s="59">
        <v>0.96555</v>
      </c>
      <c r="V56" s="14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2:37" ht="15">
      <c r="B57" s="56">
        <v>30</v>
      </c>
      <c r="C57" s="57" t="s">
        <v>106</v>
      </c>
      <c r="D57" s="57">
        <v>400</v>
      </c>
      <c r="E57" s="57">
        <v>514</v>
      </c>
      <c r="F57" s="58">
        <v>0.9566</v>
      </c>
      <c r="G57" s="59">
        <v>0.9783</v>
      </c>
      <c r="I57" s="56">
        <v>33</v>
      </c>
      <c r="J57" s="57" t="s">
        <v>42</v>
      </c>
      <c r="K57" s="57">
        <v>400</v>
      </c>
      <c r="L57" s="57">
        <v>370</v>
      </c>
      <c r="M57" s="58">
        <v>0.9796</v>
      </c>
      <c r="N57" s="59">
        <v>0.9748</v>
      </c>
      <c r="O57"/>
      <c r="P57" s="56">
        <v>30</v>
      </c>
      <c r="Q57" s="57" t="s">
        <v>10</v>
      </c>
      <c r="R57" s="57">
        <v>400</v>
      </c>
      <c r="S57" s="57">
        <v>685</v>
      </c>
      <c r="T57" s="58">
        <v>0.9286</v>
      </c>
      <c r="U57" s="59">
        <v>0.9642999999999999</v>
      </c>
      <c r="V57" s="14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2:37" ht="15">
      <c r="B58" s="56">
        <v>31</v>
      </c>
      <c r="C58" s="57" t="s">
        <v>113</v>
      </c>
      <c r="D58" s="57">
        <v>700</v>
      </c>
      <c r="E58" s="57">
        <v>1955</v>
      </c>
      <c r="F58" s="58">
        <v>0.9565</v>
      </c>
      <c r="G58" s="59">
        <v>0.9761402953586498</v>
      </c>
      <c r="I58" s="56">
        <v>34</v>
      </c>
      <c r="J58" s="57" t="s">
        <v>107</v>
      </c>
      <c r="K58" s="57">
        <v>400</v>
      </c>
      <c r="L58" s="57">
        <v>925</v>
      </c>
      <c r="M58" s="58">
        <v>0.9502</v>
      </c>
      <c r="N58" s="59">
        <v>0.9739349514563107</v>
      </c>
      <c r="O58"/>
      <c r="P58" s="56">
        <v>31</v>
      </c>
      <c r="Q58" s="57" t="s">
        <v>9</v>
      </c>
      <c r="R58" s="57">
        <v>700</v>
      </c>
      <c r="S58" s="57">
        <v>993</v>
      </c>
      <c r="T58" s="58">
        <v>0.9272</v>
      </c>
      <c r="U58" s="59">
        <v>0.96235</v>
      </c>
      <c r="V58" s="14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2:37" ht="15">
      <c r="B59" s="56">
        <v>32</v>
      </c>
      <c r="C59" s="57" t="s">
        <v>42</v>
      </c>
      <c r="D59" s="57">
        <v>400</v>
      </c>
      <c r="E59" s="57">
        <v>366</v>
      </c>
      <c r="F59" s="58">
        <v>0.981</v>
      </c>
      <c r="G59" s="59">
        <v>0.9723235294117647</v>
      </c>
      <c r="I59" s="56">
        <v>35</v>
      </c>
      <c r="J59" s="57" t="s">
        <v>38</v>
      </c>
      <c r="K59" s="57">
        <v>400</v>
      </c>
      <c r="L59" s="57">
        <v>1064</v>
      </c>
      <c r="M59" s="58">
        <v>0.946</v>
      </c>
      <c r="N59" s="59">
        <v>0.9718387096774193</v>
      </c>
      <c r="O59"/>
      <c r="P59" s="56">
        <v>32</v>
      </c>
      <c r="Q59" s="57" t="s">
        <v>38</v>
      </c>
      <c r="R59" s="57">
        <v>400</v>
      </c>
      <c r="S59" s="57">
        <v>840</v>
      </c>
      <c r="T59" s="58">
        <v>0.9437</v>
      </c>
      <c r="U59" s="59">
        <v>0.9606954011741683</v>
      </c>
      <c r="V59" s="14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2:37" ht="15">
      <c r="B60" s="56">
        <v>33</v>
      </c>
      <c r="C60" s="57" t="s">
        <v>53</v>
      </c>
      <c r="D60" s="57">
        <v>700</v>
      </c>
      <c r="E60" s="57">
        <v>1050</v>
      </c>
      <c r="F60" s="58">
        <v>0.9443</v>
      </c>
      <c r="G60" s="59">
        <v>0.9721500000000001</v>
      </c>
      <c r="I60" s="56">
        <v>36</v>
      </c>
      <c r="J60" s="57" t="s">
        <v>9</v>
      </c>
      <c r="K60" s="57">
        <v>700</v>
      </c>
      <c r="L60" s="57">
        <v>1963</v>
      </c>
      <c r="M60" s="58">
        <v>0.9437</v>
      </c>
      <c r="N60" s="59">
        <v>0.9702698645598193</v>
      </c>
      <c r="O60"/>
      <c r="P60" s="56">
        <v>33</v>
      </c>
      <c r="Q60" s="57" t="s">
        <v>8</v>
      </c>
      <c r="R60" s="57">
        <v>700</v>
      </c>
      <c r="S60" s="57">
        <v>1107</v>
      </c>
      <c r="T60" s="58">
        <v>0.9234</v>
      </c>
      <c r="U60" s="59">
        <v>0.9602489721886336</v>
      </c>
      <c r="V60" s="14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2:37" ht="15">
      <c r="B61" s="56">
        <v>34</v>
      </c>
      <c r="C61" s="57" t="s">
        <v>10</v>
      </c>
      <c r="D61" s="57">
        <v>400</v>
      </c>
      <c r="E61" s="57">
        <v>752</v>
      </c>
      <c r="F61" s="58">
        <v>0.9458</v>
      </c>
      <c r="G61" s="59">
        <v>0.9713347826086957</v>
      </c>
      <c r="I61" s="56">
        <v>37</v>
      </c>
      <c r="J61" s="57" t="s">
        <v>8</v>
      </c>
      <c r="K61" s="57">
        <v>700</v>
      </c>
      <c r="L61" s="57">
        <v>1343</v>
      </c>
      <c r="M61" s="58">
        <v>0.9226</v>
      </c>
      <c r="N61" s="59">
        <v>0.9599136783733826</v>
      </c>
      <c r="O61"/>
      <c r="P61" s="56">
        <v>34</v>
      </c>
      <c r="Q61" s="57" t="s">
        <v>44</v>
      </c>
      <c r="R61" s="57">
        <v>400</v>
      </c>
      <c r="S61" s="57">
        <v>990</v>
      </c>
      <c r="T61" s="58">
        <v>0.9216</v>
      </c>
      <c r="U61" s="59">
        <v>0.9572566929133859</v>
      </c>
      <c r="V61" s="14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2:37" ht="15">
      <c r="B62" s="56">
        <v>35</v>
      </c>
      <c r="C62" s="57" t="s">
        <v>4</v>
      </c>
      <c r="D62" s="57">
        <v>400</v>
      </c>
      <c r="E62" s="57">
        <v>969</v>
      </c>
      <c r="F62" s="58">
        <v>0.9256</v>
      </c>
      <c r="G62" s="59">
        <v>0.9624015936254979</v>
      </c>
      <c r="I62" s="56">
        <v>38</v>
      </c>
      <c r="J62" s="57" t="s">
        <v>4</v>
      </c>
      <c r="K62" s="57">
        <v>400</v>
      </c>
      <c r="L62" s="57">
        <v>1444</v>
      </c>
      <c r="M62" s="58">
        <v>0.9273</v>
      </c>
      <c r="N62" s="59">
        <v>0.9592425563173359</v>
      </c>
      <c r="O62"/>
      <c r="P62" s="56">
        <v>35</v>
      </c>
      <c r="Q62" s="57" t="s">
        <v>27</v>
      </c>
      <c r="R62" s="57">
        <v>400</v>
      </c>
      <c r="S62" s="57">
        <v>368</v>
      </c>
      <c r="T62" s="58">
        <v>0.945</v>
      </c>
      <c r="U62" s="59">
        <v>0.9564999999999999</v>
      </c>
      <c r="V62" s="14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2:37" ht="15">
      <c r="B63" s="56">
        <v>36</v>
      </c>
      <c r="C63" s="57" t="s">
        <v>79</v>
      </c>
      <c r="D63" s="57">
        <v>700</v>
      </c>
      <c r="E63" s="57">
        <v>1061</v>
      </c>
      <c r="F63" s="58">
        <v>0.9219</v>
      </c>
      <c r="G63" s="59">
        <v>0.9578926751592357</v>
      </c>
      <c r="I63" s="56">
        <v>39</v>
      </c>
      <c r="J63" s="57" t="s">
        <v>10</v>
      </c>
      <c r="K63" s="57">
        <v>400</v>
      </c>
      <c r="L63" s="57">
        <v>820</v>
      </c>
      <c r="M63" s="58">
        <v>0.917</v>
      </c>
      <c r="N63" s="59">
        <v>0.9574361702127661</v>
      </c>
      <c r="O63"/>
      <c r="P63" s="56">
        <v>36</v>
      </c>
      <c r="Q63" s="57" t="s">
        <v>113</v>
      </c>
      <c r="R63" s="57">
        <v>700</v>
      </c>
      <c r="S63" s="57">
        <v>2435</v>
      </c>
      <c r="T63" s="58">
        <v>0.9186</v>
      </c>
      <c r="U63" s="59">
        <v>0.9544704545454545</v>
      </c>
      <c r="V63" s="14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2:37" ht="15">
      <c r="B64" s="56">
        <v>37</v>
      </c>
      <c r="C64" s="57" t="s">
        <v>76</v>
      </c>
      <c r="D64" s="57">
        <v>400</v>
      </c>
      <c r="E64" s="57">
        <v>313</v>
      </c>
      <c r="F64" s="58">
        <v>1</v>
      </c>
      <c r="G64" s="59">
        <v>0.9565</v>
      </c>
      <c r="I64" s="56">
        <v>40</v>
      </c>
      <c r="J64" s="57" t="s">
        <v>27</v>
      </c>
      <c r="K64" s="57">
        <v>400</v>
      </c>
      <c r="L64" s="57">
        <v>636</v>
      </c>
      <c r="M64" s="58">
        <v>0.9268</v>
      </c>
      <c r="N64" s="59">
        <v>0.956476923076923</v>
      </c>
      <c r="O64"/>
      <c r="P64" s="56">
        <v>37</v>
      </c>
      <c r="Q64" s="57" t="s">
        <v>76</v>
      </c>
      <c r="R64" s="57">
        <v>400</v>
      </c>
      <c r="S64" s="57">
        <v>305</v>
      </c>
      <c r="T64" s="58">
        <v>1</v>
      </c>
      <c r="U64" s="59">
        <v>0.9525</v>
      </c>
      <c r="V64" s="1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2:37" ht="15">
      <c r="B65" s="56">
        <v>38</v>
      </c>
      <c r="C65" s="57" t="s">
        <v>11</v>
      </c>
      <c r="D65" s="57">
        <v>1500</v>
      </c>
      <c r="E65" s="57">
        <v>2409</v>
      </c>
      <c r="F65" s="58">
        <v>0.9078</v>
      </c>
      <c r="G65" s="59">
        <v>0.9527461538461539</v>
      </c>
      <c r="I65" s="56">
        <v>41</v>
      </c>
      <c r="J65" s="57" t="s">
        <v>22</v>
      </c>
      <c r="K65" s="57">
        <v>400</v>
      </c>
      <c r="L65" s="57">
        <v>488</v>
      </c>
      <c r="M65" s="58">
        <v>0.9234</v>
      </c>
      <c r="N65" s="59">
        <v>0.9558988950276244</v>
      </c>
      <c r="O65"/>
      <c r="P65" s="56">
        <v>38</v>
      </c>
      <c r="Q65" s="57" t="s">
        <v>107</v>
      </c>
      <c r="R65" s="57">
        <v>400</v>
      </c>
      <c r="S65" s="57">
        <v>534</v>
      </c>
      <c r="T65" s="58">
        <v>0.9063</v>
      </c>
      <c r="U65" s="59">
        <v>0.951627157360406</v>
      </c>
      <c r="V65" s="14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2:37" ht="15">
      <c r="B66" s="56">
        <v>39</v>
      </c>
      <c r="C66" s="57" t="s">
        <v>8</v>
      </c>
      <c r="D66" s="57">
        <v>700</v>
      </c>
      <c r="E66" s="57">
        <v>1282</v>
      </c>
      <c r="F66" s="58">
        <v>0.9046</v>
      </c>
      <c r="G66" s="59">
        <v>0.9517208494208493</v>
      </c>
      <c r="I66" s="56">
        <v>42</v>
      </c>
      <c r="J66" s="57" t="s">
        <v>83</v>
      </c>
      <c r="K66" s="57">
        <v>400</v>
      </c>
      <c r="L66" s="57">
        <v>795</v>
      </c>
      <c r="M66" s="58">
        <v>0.9169</v>
      </c>
      <c r="N66" s="59">
        <v>0.949075</v>
      </c>
      <c r="O66"/>
      <c r="P66" s="56">
        <v>39</v>
      </c>
      <c r="Q66" s="57" t="s">
        <v>15</v>
      </c>
      <c r="R66" s="57">
        <v>700</v>
      </c>
      <c r="S66" s="57">
        <v>2999</v>
      </c>
      <c r="T66" s="58">
        <v>0.9036</v>
      </c>
      <c r="U66" s="59">
        <v>0.9481475373547316</v>
      </c>
      <c r="V66" s="14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2:37" ht="15">
      <c r="B67" s="56">
        <v>40</v>
      </c>
      <c r="C67" s="57" t="s">
        <v>202</v>
      </c>
      <c r="D67" s="57">
        <v>700</v>
      </c>
      <c r="E67" s="57">
        <v>1762</v>
      </c>
      <c r="F67" s="58">
        <v>0.9009</v>
      </c>
      <c r="G67" s="59">
        <v>0.9499336488812393</v>
      </c>
      <c r="I67" s="56">
        <v>43</v>
      </c>
      <c r="J67" s="57" t="s">
        <v>44</v>
      </c>
      <c r="K67" s="57">
        <v>400</v>
      </c>
      <c r="L67" s="57">
        <v>1294</v>
      </c>
      <c r="M67" s="58">
        <v>0.9226</v>
      </c>
      <c r="N67" s="59">
        <v>0.9485817955112219</v>
      </c>
      <c r="O67"/>
      <c r="P67" s="56">
        <v>40</v>
      </c>
      <c r="Q67" s="57" t="s">
        <v>112</v>
      </c>
      <c r="R67" s="57">
        <v>700</v>
      </c>
      <c r="S67" s="57">
        <v>833</v>
      </c>
      <c r="T67" s="58">
        <v>0.885</v>
      </c>
      <c r="U67" s="59">
        <v>0.9415275526742302</v>
      </c>
      <c r="V67" s="14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2:37" ht="15">
      <c r="B68" s="56">
        <v>41</v>
      </c>
      <c r="C68" s="57" t="s">
        <v>27</v>
      </c>
      <c r="D68" s="57">
        <v>400</v>
      </c>
      <c r="E68" s="57">
        <v>539</v>
      </c>
      <c r="F68" s="58">
        <v>0.8982</v>
      </c>
      <c r="G68" s="59">
        <v>0.9491</v>
      </c>
      <c r="I68" s="56">
        <v>44</v>
      </c>
      <c r="J68" s="57" t="s">
        <v>108</v>
      </c>
      <c r="K68" s="57">
        <v>400</v>
      </c>
      <c r="L68" s="57">
        <v>441</v>
      </c>
      <c r="M68" s="58">
        <v>0.902</v>
      </c>
      <c r="N68" s="59">
        <v>0.9483214285714285</v>
      </c>
      <c r="O68"/>
      <c r="P68" s="56">
        <v>41</v>
      </c>
      <c r="Q68" s="57" t="s">
        <v>83</v>
      </c>
      <c r="R68" s="57">
        <v>400</v>
      </c>
      <c r="S68" s="57">
        <v>787</v>
      </c>
      <c r="T68" s="58">
        <v>0.8778</v>
      </c>
      <c r="U68" s="59">
        <v>0.9358387755102041</v>
      </c>
      <c r="V68" s="14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2:37" ht="15">
      <c r="B69" s="56">
        <v>42</v>
      </c>
      <c r="C69" s="57" t="s">
        <v>46</v>
      </c>
      <c r="D69" s="57">
        <v>400</v>
      </c>
      <c r="E69" s="57">
        <v>469</v>
      </c>
      <c r="F69" s="58">
        <v>0.9077</v>
      </c>
      <c r="G69" s="59">
        <v>0.946926923076923</v>
      </c>
      <c r="I69" s="56">
        <v>45</v>
      </c>
      <c r="J69" s="57" t="s">
        <v>106</v>
      </c>
      <c r="K69" s="57">
        <v>400</v>
      </c>
      <c r="L69" s="57">
        <v>499</v>
      </c>
      <c r="M69" s="58">
        <v>0.896</v>
      </c>
      <c r="N69" s="59">
        <v>0.9459933110367893</v>
      </c>
      <c r="O69"/>
      <c r="P69" s="56">
        <v>42</v>
      </c>
      <c r="Q69" s="57" t="s">
        <v>80</v>
      </c>
      <c r="R69" s="57">
        <v>700</v>
      </c>
      <c r="S69" s="57">
        <v>1924</v>
      </c>
      <c r="T69" s="58">
        <v>0.863</v>
      </c>
      <c r="U69" s="59">
        <v>0.9308278566094099</v>
      </c>
      <c r="V69" s="14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2:37" ht="15">
      <c r="B70" s="56">
        <v>43</v>
      </c>
      <c r="C70" s="57" t="s">
        <v>144</v>
      </c>
      <c r="D70" s="57">
        <v>400</v>
      </c>
      <c r="E70" s="57">
        <v>319</v>
      </c>
      <c r="F70" s="58">
        <v>0.9646</v>
      </c>
      <c r="G70" s="59">
        <v>0.9418</v>
      </c>
      <c r="I70" s="56">
        <v>46</v>
      </c>
      <c r="J70" s="57" t="s">
        <v>113</v>
      </c>
      <c r="K70" s="57">
        <v>700</v>
      </c>
      <c r="L70" s="57">
        <v>2332</v>
      </c>
      <c r="M70" s="58">
        <v>0.9191</v>
      </c>
      <c r="N70" s="59">
        <v>0.943801458198315</v>
      </c>
      <c r="O70"/>
      <c r="P70" s="56">
        <v>43</v>
      </c>
      <c r="Q70" s="57" t="s">
        <v>11</v>
      </c>
      <c r="R70" s="57">
        <v>1500</v>
      </c>
      <c r="S70" s="57">
        <v>2233</v>
      </c>
      <c r="T70" s="58">
        <v>0.8685</v>
      </c>
      <c r="U70" s="59">
        <v>0.9300865458750964</v>
      </c>
      <c r="V70" s="14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2:37" ht="15">
      <c r="B71" s="56">
        <v>44</v>
      </c>
      <c r="C71" s="57" t="s">
        <v>45</v>
      </c>
      <c r="D71" s="57">
        <v>400</v>
      </c>
      <c r="E71" s="57">
        <v>425</v>
      </c>
      <c r="F71" s="58">
        <v>0.8963</v>
      </c>
      <c r="G71" s="59">
        <v>0.9389833333333333</v>
      </c>
      <c r="I71" s="56">
        <v>47</v>
      </c>
      <c r="J71" s="57" t="s">
        <v>15</v>
      </c>
      <c r="K71" s="57">
        <v>700</v>
      </c>
      <c r="L71" s="57">
        <v>3737</v>
      </c>
      <c r="M71" s="58">
        <v>0.8824</v>
      </c>
      <c r="N71" s="59">
        <v>0.9412</v>
      </c>
      <c r="O71"/>
      <c r="P71" s="56">
        <v>44</v>
      </c>
      <c r="Q71" s="57" t="s">
        <v>42</v>
      </c>
      <c r="R71" s="57">
        <v>400</v>
      </c>
      <c r="S71" s="57">
        <v>350</v>
      </c>
      <c r="T71" s="58">
        <v>0.9091</v>
      </c>
      <c r="U71" s="59">
        <v>0.92955</v>
      </c>
      <c r="V71" s="14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2:37" ht="15">
      <c r="B72" s="56">
        <v>45</v>
      </c>
      <c r="C72" s="57" t="s">
        <v>107</v>
      </c>
      <c r="D72" s="57">
        <v>400</v>
      </c>
      <c r="E72" s="57">
        <v>831</v>
      </c>
      <c r="F72" s="58">
        <v>0.8745</v>
      </c>
      <c r="G72" s="59">
        <v>0.93725</v>
      </c>
      <c r="I72" s="56">
        <v>48</v>
      </c>
      <c r="J72" s="57" t="s">
        <v>45</v>
      </c>
      <c r="K72" s="57">
        <v>400</v>
      </c>
      <c r="L72" s="57">
        <v>771</v>
      </c>
      <c r="M72" s="58">
        <v>0.9005</v>
      </c>
      <c r="N72" s="59">
        <v>0.9387811871227364</v>
      </c>
      <c r="O72"/>
      <c r="P72" s="56">
        <v>45</v>
      </c>
      <c r="Q72" s="57" t="s">
        <v>167</v>
      </c>
      <c r="R72" s="57">
        <v>700</v>
      </c>
      <c r="S72" s="57">
        <v>1519</v>
      </c>
      <c r="T72" s="58">
        <v>0.8615</v>
      </c>
      <c r="U72" s="59">
        <v>0.9266875</v>
      </c>
      <c r="V72" s="14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2:37" ht="15">
      <c r="B73" s="56">
        <v>46</v>
      </c>
      <c r="C73" s="57" t="s">
        <v>201</v>
      </c>
      <c r="D73" s="57">
        <v>400</v>
      </c>
      <c r="E73" s="57">
        <v>333</v>
      </c>
      <c r="F73" s="58">
        <v>0.9537</v>
      </c>
      <c r="G73" s="59">
        <v>0.9343612359550562</v>
      </c>
      <c r="I73" s="56">
        <v>49</v>
      </c>
      <c r="J73" s="57" t="s">
        <v>79</v>
      </c>
      <c r="K73" s="57">
        <v>700</v>
      </c>
      <c r="L73" s="57">
        <v>1366</v>
      </c>
      <c r="M73" s="58">
        <v>0.8873</v>
      </c>
      <c r="N73" s="59">
        <v>0.9374543478260869</v>
      </c>
      <c r="O73"/>
      <c r="P73" s="56">
        <v>46</v>
      </c>
      <c r="Q73" s="57" t="s">
        <v>86</v>
      </c>
      <c r="R73" s="57">
        <v>1800</v>
      </c>
      <c r="S73" s="57">
        <v>1451</v>
      </c>
      <c r="T73" s="58">
        <v>0.9299</v>
      </c>
      <c r="U73" s="59">
        <v>0.9184115108236773</v>
      </c>
      <c r="V73" s="14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2:37" ht="15">
      <c r="B74" s="56">
        <v>47</v>
      </c>
      <c r="C74" s="57" t="s">
        <v>112</v>
      </c>
      <c r="D74" s="57">
        <v>700</v>
      </c>
      <c r="E74" s="57">
        <v>1107</v>
      </c>
      <c r="F74" s="58">
        <v>0.8782</v>
      </c>
      <c r="G74" s="59">
        <v>0.9314273657289003</v>
      </c>
      <c r="I74" s="56">
        <v>50</v>
      </c>
      <c r="J74" s="57" t="s">
        <v>11</v>
      </c>
      <c r="K74" s="57">
        <v>1500</v>
      </c>
      <c r="L74" s="57">
        <v>3063</v>
      </c>
      <c r="M74" s="58">
        <v>0.8766</v>
      </c>
      <c r="N74" s="59">
        <v>0.9343020502306509</v>
      </c>
      <c r="O74"/>
      <c r="P74" s="56">
        <v>47</v>
      </c>
      <c r="Q74" s="57" t="s">
        <v>2</v>
      </c>
      <c r="R74" s="57">
        <v>700</v>
      </c>
      <c r="S74" s="57">
        <v>1145</v>
      </c>
      <c r="T74" s="58">
        <v>0.8446</v>
      </c>
      <c r="U74" s="59">
        <v>0.9172547218628719</v>
      </c>
      <c r="V74" s="1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2:37" ht="15">
      <c r="B75" s="56">
        <v>48</v>
      </c>
      <c r="C75" s="57" t="s">
        <v>109</v>
      </c>
      <c r="D75" s="57">
        <v>400</v>
      </c>
      <c r="E75" s="57">
        <v>288</v>
      </c>
      <c r="F75" s="58">
        <v>0.9714</v>
      </c>
      <c r="G75" s="59">
        <v>0.9297</v>
      </c>
      <c r="I75" s="56">
        <v>51</v>
      </c>
      <c r="J75" s="57" t="s">
        <v>100</v>
      </c>
      <c r="K75" s="57">
        <v>400</v>
      </c>
      <c r="L75" s="57">
        <v>873</v>
      </c>
      <c r="M75" s="58">
        <v>0.8681</v>
      </c>
      <c r="N75" s="59">
        <v>0.9328137362637363</v>
      </c>
      <c r="O75"/>
      <c r="P75" s="56">
        <v>48</v>
      </c>
      <c r="Q75" s="57" t="s">
        <v>79</v>
      </c>
      <c r="R75" s="57">
        <v>700</v>
      </c>
      <c r="S75" s="57">
        <v>923</v>
      </c>
      <c r="T75" s="58">
        <v>0.8555</v>
      </c>
      <c r="U75" s="59">
        <v>0.9170876413570275</v>
      </c>
      <c r="V75" s="14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2:37" ht="15">
      <c r="B76" s="56">
        <v>49</v>
      </c>
      <c r="C76" s="57" t="s">
        <v>203</v>
      </c>
      <c r="D76" s="57">
        <v>700</v>
      </c>
      <c r="E76" s="57">
        <v>2058</v>
      </c>
      <c r="F76" s="58">
        <v>0.8717</v>
      </c>
      <c r="G76" s="59">
        <v>0.9291750927070457</v>
      </c>
      <c r="I76" s="56">
        <v>52</v>
      </c>
      <c r="J76" s="57" t="s">
        <v>40</v>
      </c>
      <c r="K76" s="57">
        <v>700</v>
      </c>
      <c r="L76" s="57">
        <v>1458</v>
      </c>
      <c r="M76" s="58">
        <v>0.8675</v>
      </c>
      <c r="N76" s="59">
        <v>0.9231036121673004</v>
      </c>
      <c r="O76"/>
      <c r="P76" s="56">
        <v>49</v>
      </c>
      <c r="Q76" s="57" t="s">
        <v>82</v>
      </c>
      <c r="R76" s="57">
        <v>400</v>
      </c>
      <c r="S76" s="57">
        <v>677</v>
      </c>
      <c r="T76" s="58">
        <v>0.8296</v>
      </c>
      <c r="U76" s="59">
        <v>0.9148000000000001</v>
      </c>
      <c r="V76" s="14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2:37" ht="15">
      <c r="B77" s="56">
        <v>50</v>
      </c>
      <c r="C77" s="57" t="s">
        <v>108</v>
      </c>
      <c r="D77" s="57">
        <v>400</v>
      </c>
      <c r="E77" s="57">
        <v>364</v>
      </c>
      <c r="F77" s="58">
        <v>0.8949</v>
      </c>
      <c r="G77" s="59">
        <v>0.9273447368421053</v>
      </c>
      <c r="I77" s="56">
        <v>53</v>
      </c>
      <c r="J77" s="57" t="s">
        <v>34</v>
      </c>
      <c r="K77" s="57">
        <v>700</v>
      </c>
      <c r="L77" s="57">
        <v>3698</v>
      </c>
      <c r="M77" s="58">
        <v>0.8781</v>
      </c>
      <c r="N77" s="59">
        <v>0.9228595238095239</v>
      </c>
      <c r="O77"/>
      <c r="P77" s="56">
        <v>50</v>
      </c>
      <c r="Q77" s="57" t="s">
        <v>46</v>
      </c>
      <c r="R77" s="57">
        <v>400</v>
      </c>
      <c r="S77" s="57">
        <v>446</v>
      </c>
      <c r="T77" s="58">
        <v>0.8368</v>
      </c>
      <c r="U77" s="59">
        <v>0.909444776119403</v>
      </c>
      <c r="V77" s="14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2:37" ht="15">
      <c r="B78" s="56">
        <v>51</v>
      </c>
      <c r="C78" s="57" t="s">
        <v>23</v>
      </c>
      <c r="D78" s="57">
        <v>700</v>
      </c>
      <c r="E78" s="57">
        <v>1358</v>
      </c>
      <c r="F78" s="58">
        <v>0.8577</v>
      </c>
      <c r="G78" s="59">
        <v>0.9261002291475711</v>
      </c>
      <c r="I78" s="56">
        <v>54</v>
      </c>
      <c r="J78" s="57" t="s">
        <v>203</v>
      </c>
      <c r="K78" s="57">
        <v>700</v>
      </c>
      <c r="L78" s="57">
        <v>2498</v>
      </c>
      <c r="M78" s="58">
        <v>0.8596</v>
      </c>
      <c r="N78" s="59">
        <v>0.9223511197663097</v>
      </c>
      <c r="O78"/>
      <c r="P78" s="56">
        <v>51</v>
      </c>
      <c r="Q78" s="57" t="s">
        <v>165</v>
      </c>
      <c r="R78" s="57">
        <v>400</v>
      </c>
      <c r="S78" s="57">
        <v>299</v>
      </c>
      <c r="T78" s="58">
        <v>0.9304</v>
      </c>
      <c r="U78" s="59">
        <v>0.90845</v>
      </c>
      <c r="V78" s="14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2:37" ht="15">
      <c r="B79" s="56">
        <v>52</v>
      </c>
      <c r="C79" s="57" t="s">
        <v>15</v>
      </c>
      <c r="D79" s="57">
        <v>700</v>
      </c>
      <c r="E79" s="57">
        <v>3232</v>
      </c>
      <c r="F79" s="58">
        <v>0.8657</v>
      </c>
      <c r="G79" s="59">
        <v>0.9223425909295015</v>
      </c>
      <c r="I79" s="56">
        <v>55</v>
      </c>
      <c r="J79" s="57" t="s">
        <v>202</v>
      </c>
      <c r="K79" s="57">
        <v>700</v>
      </c>
      <c r="L79" s="57">
        <v>2069</v>
      </c>
      <c r="M79" s="58">
        <v>0.8619</v>
      </c>
      <c r="N79" s="59">
        <v>0.9222713448006254</v>
      </c>
      <c r="O79"/>
      <c r="P79" s="56">
        <v>52</v>
      </c>
      <c r="Q79" s="57" t="s">
        <v>31</v>
      </c>
      <c r="R79" s="57">
        <v>1500</v>
      </c>
      <c r="S79" s="57">
        <v>3843</v>
      </c>
      <c r="T79" s="58">
        <v>0.8362</v>
      </c>
      <c r="U79" s="59">
        <v>0.8990459459459459</v>
      </c>
      <c r="V79" s="14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2:37" ht="15">
      <c r="B80" s="56">
        <v>53</v>
      </c>
      <c r="C80" s="57" t="s">
        <v>40</v>
      </c>
      <c r="D80" s="57">
        <v>700</v>
      </c>
      <c r="E80" s="57">
        <v>1325</v>
      </c>
      <c r="F80" s="58">
        <v>0.847</v>
      </c>
      <c r="G80" s="59">
        <v>0.9186724137931035</v>
      </c>
      <c r="I80" s="56">
        <v>56</v>
      </c>
      <c r="J80" s="57" t="s">
        <v>112</v>
      </c>
      <c r="K80" s="57">
        <v>700</v>
      </c>
      <c r="L80" s="57">
        <v>1255</v>
      </c>
      <c r="M80" s="58">
        <v>0.8743</v>
      </c>
      <c r="N80" s="59">
        <v>0.9213605263157895</v>
      </c>
      <c r="O80"/>
      <c r="P80" s="56">
        <v>53</v>
      </c>
      <c r="Q80" s="57" t="s">
        <v>34</v>
      </c>
      <c r="R80" s="57">
        <v>700</v>
      </c>
      <c r="S80" s="57">
        <v>2238</v>
      </c>
      <c r="T80" s="58">
        <v>0.845</v>
      </c>
      <c r="U80" s="59">
        <v>0.8886998726925526</v>
      </c>
      <c r="V80" s="14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2:37" ht="15">
      <c r="B81" s="56">
        <v>54</v>
      </c>
      <c r="C81" s="57" t="s">
        <v>83</v>
      </c>
      <c r="D81" s="57">
        <v>400</v>
      </c>
      <c r="E81" s="57">
        <v>589</v>
      </c>
      <c r="F81" s="58">
        <v>0.8549</v>
      </c>
      <c r="G81" s="59">
        <v>0.9159996183206107</v>
      </c>
      <c r="I81" s="56">
        <v>57</v>
      </c>
      <c r="J81" s="57" t="s">
        <v>46</v>
      </c>
      <c r="K81" s="57">
        <v>400</v>
      </c>
      <c r="L81" s="57">
        <v>388</v>
      </c>
      <c r="M81" s="58">
        <v>0.8421</v>
      </c>
      <c r="N81" s="59">
        <v>0.9093896226415095</v>
      </c>
      <c r="O81"/>
      <c r="P81" s="56">
        <v>54</v>
      </c>
      <c r="Q81" s="57" t="s">
        <v>164</v>
      </c>
      <c r="R81" s="57">
        <v>700</v>
      </c>
      <c r="S81" s="57">
        <v>1551</v>
      </c>
      <c r="T81" s="58">
        <v>0.8168</v>
      </c>
      <c r="U81" s="59">
        <v>0.8881783933518006</v>
      </c>
      <c r="V81" s="14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2:37" ht="15">
      <c r="B82" s="56">
        <v>55</v>
      </c>
      <c r="C82" s="57" t="s">
        <v>2</v>
      </c>
      <c r="D82" s="57">
        <v>700</v>
      </c>
      <c r="E82" s="57">
        <v>1515</v>
      </c>
      <c r="F82" s="58">
        <v>0.8348</v>
      </c>
      <c r="G82" s="59">
        <v>0.9142085106382979</v>
      </c>
      <c r="I82" s="56">
        <v>58</v>
      </c>
      <c r="J82" s="57" t="s">
        <v>56</v>
      </c>
      <c r="K82" s="57">
        <v>700</v>
      </c>
      <c r="L82" s="57">
        <v>1504</v>
      </c>
      <c r="M82" s="58">
        <v>0.8244</v>
      </c>
      <c r="N82" s="59">
        <v>0.9079792207792208</v>
      </c>
      <c r="O82"/>
      <c r="P82" s="56">
        <v>55</v>
      </c>
      <c r="Q82" s="57" t="s">
        <v>104</v>
      </c>
      <c r="R82" s="57">
        <v>400</v>
      </c>
      <c r="S82" s="57">
        <v>366</v>
      </c>
      <c r="T82" s="58">
        <v>0.7993</v>
      </c>
      <c r="U82" s="59">
        <v>0.880726923076923</v>
      </c>
      <c r="V82" s="14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2:37" ht="15">
      <c r="B83" s="56">
        <v>56</v>
      </c>
      <c r="C83" s="57" t="s">
        <v>44</v>
      </c>
      <c r="D83" s="57">
        <v>400</v>
      </c>
      <c r="E83" s="57">
        <v>1457</v>
      </c>
      <c r="F83" s="58">
        <v>0.8251</v>
      </c>
      <c r="G83" s="59">
        <v>0.9112958193979932</v>
      </c>
      <c r="I83" s="56">
        <v>59</v>
      </c>
      <c r="J83" s="57" t="s">
        <v>2</v>
      </c>
      <c r="K83" s="57">
        <v>700</v>
      </c>
      <c r="L83" s="57">
        <v>1977</v>
      </c>
      <c r="M83" s="58">
        <v>0.8256</v>
      </c>
      <c r="N83" s="59">
        <v>0.9051261390887291</v>
      </c>
      <c r="O83"/>
      <c r="P83" s="56">
        <v>56</v>
      </c>
      <c r="Q83" s="57" t="s">
        <v>40</v>
      </c>
      <c r="R83" s="57">
        <v>700</v>
      </c>
      <c r="S83" s="57">
        <v>957</v>
      </c>
      <c r="T83" s="58">
        <v>0.7783</v>
      </c>
      <c r="U83" s="59">
        <v>0.8785795302013423</v>
      </c>
      <c r="V83" s="14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2:37" ht="15">
      <c r="B84" s="56">
        <v>57</v>
      </c>
      <c r="C84" s="57" t="s">
        <v>82</v>
      </c>
      <c r="D84" s="57">
        <v>400</v>
      </c>
      <c r="E84" s="57">
        <v>770</v>
      </c>
      <c r="F84" s="58">
        <v>0.809</v>
      </c>
      <c r="G84" s="59">
        <v>0.9045000000000001</v>
      </c>
      <c r="I84" s="56">
        <v>60</v>
      </c>
      <c r="J84" s="57" t="s">
        <v>192</v>
      </c>
      <c r="K84" s="57">
        <v>1500</v>
      </c>
      <c r="L84" s="57">
        <v>2751</v>
      </c>
      <c r="M84" s="58">
        <v>0.8276</v>
      </c>
      <c r="N84" s="59">
        <v>0.9020525697503671</v>
      </c>
      <c r="O84"/>
      <c r="P84" s="56">
        <v>57</v>
      </c>
      <c r="Q84" s="57" t="s">
        <v>100</v>
      </c>
      <c r="R84" s="57">
        <v>400</v>
      </c>
      <c r="S84" s="57">
        <v>707</v>
      </c>
      <c r="T84" s="58">
        <v>0.7515</v>
      </c>
      <c r="U84" s="59">
        <v>0.87575</v>
      </c>
      <c r="V84" s="1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2:37" ht="15">
      <c r="B85" s="56">
        <v>58</v>
      </c>
      <c r="C85" s="57" t="s">
        <v>30</v>
      </c>
      <c r="D85" s="57">
        <v>1500</v>
      </c>
      <c r="E85" s="57">
        <v>4004</v>
      </c>
      <c r="F85" s="58">
        <v>0.8173</v>
      </c>
      <c r="G85" s="59">
        <v>0.9035272678762006</v>
      </c>
      <c r="I85" s="56">
        <v>61</v>
      </c>
      <c r="J85" s="57" t="s">
        <v>30</v>
      </c>
      <c r="K85" s="57">
        <v>1500</v>
      </c>
      <c r="L85" s="57">
        <v>4803</v>
      </c>
      <c r="M85" s="58">
        <v>0.8296</v>
      </c>
      <c r="N85" s="59">
        <v>0.8994017699115044</v>
      </c>
      <c r="O85"/>
      <c r="P85" s="56">
        <v>58</v>
      </c>
      <c r="Q85" s="57" t="s">
        <v>23</v>
      </c>
      <c r="R85" s="57">
        <v>700</v>
      </c>
      <c r="S85" s="57">
        <v>1296</v>
      </c>
      <c r="T85" s="58">
        <v>0.79</v>
      </c>
      <c r="U85" s="59">
        <v>0.8726119402985075</v>
      </c>
      <c r="V85" s="14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2:37" ht="15">
      <c r="B86" s="56">
        <v>59</v>
      </c>
      <c r="C86" s="57" t="s">
        <v>192</v>
      </c>
      <c r="D86" s="57">
        <v>1500</v>
      </c>
      <c r="E86" s="57">
        <v>2234</v>
      </c>
      <c r="F86" s="58">
        <v>0.8072</v>
      </c>
      <c r="G86" s="59">
        <v>0.8960300603400988</v>
      </c>
      <c r="I86" s="56">
        <v>62</v>
      </c>
      <c r="J86" s="57" t="s">
        <v>144</v>
      </c>
      <c r="K86" s="57">
        <v>400</v>
      </c>
      <c r="L86" s="57">
        <v>268</v>
      </c>
      <c r="M86" s="58">
        <v>0.9325</v>
      </c>
      <c r="N86" s="59">
        <v>0.8985833333333333</v>
      </c>
      <c r="O86"/>
      <c r="P86" s="56">
        <v>59</v>
      </c>
      <c r="Q86" s="57" t="s">
        <v>37</v>
      </c>
      <c r="R86" s="57">
        <v>700</v>
      </c>
      <c r="S86" s="57">
        <v>635</v>
      </c>
      <c r="T86" s="58">
        <v>0.7986</v>
      </c>
      <c r="U86" s="59">
        <v>0.8646686142551239</v>
      </c>
      <c r="V86" s="14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2:37" ht="15">
      <c r="B87" s="56">
        <v>60</v>
      </c>
      <c r="C87" s="57" t="s">
        <v>31</v>
      </c>
      <c r="D87" s="57">
        <v>1500</v>
      </c>
      <c r="E87" s="57">
        <v>4784</v>
      </c>
      <c r="F87" s="58">
        <v>0.8212</v>
      </c>
      <c r="G87" s="59">
        <v>0.8818519319938176</v>
      </c>
      <c r="I87" s="56">
        <v>63</v>
      </c>
      <c r="J87" s="57" t="s">
        <v>31</v>
      </c>
      <c r="K87" s="57">
        <v>1500</v>
      </c>
      <c r="L87" s="57">
        <v>5566</v>
      </c>
      <c r="M87" s="58">
        <v>0.8171</v>
      </c>
      <c r="N87" s="59">
        <v>0.8904411685994648</v>
      </c>
      <c r="O87"/>
      <c r="P87" s="56">
        <v>60</v>
      </c>
      <c r="Q87" s="57" t="s">
        <v>30</v>
      </c>
      <c r="R87" s="57">
        <v>1500</v>
      </c>
      <c r="S87" s="57">
        <v>3085</v>
      </c>
      <c r="T87" s="58">
        <v>0.7609</v>
      </c>
      <c r="U87" s="59">
        <v>0.8597786219081271</v>
      </c>
      <c r="V87" s="14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2:37" ht="15">
      <c r="B88" s="56">
        <v>61</v>
      </c>
      <c r="C88" s="57" t="s">
        <v>56</v>
      </c>
      <c r="D88" s="57">
        <v>700</v>
      </c>
      <c r="E88" s="57">
        <v>1356</v>
      </c>
      <c r="F88" s="58">
        <v>0.7587</v>
      </c>
      <c r="G88" s="59">
        <v>0.8773477753058955</v>
      </c>
      <c r="I88" s="56">
        <v>64</v>
      </c>
      <c r="J88" s="57" t="s">
        <v>86</v>
      </c>
      <c r="K88" s="57">
        <v>1800</v>
      </c>
      <c r="L88" s="57">
        <v>1122</v>
      </c>
      <c r="M88" s="58">
        <v>0.9055</v>
      </c>
      <c r="N88" s="59">
        <v>0.8762045454545454</v>
      </c>
      <c r="O88"/>
      <c r="P88" s="56">
        <v>61</v>
      </c>
      <c r="Q88" s="57" t="s">
        <v>168</v>
      </c>
      <c r="R88" s="57">
        <v>1500</v>
      </c>
      <c r="S88" s="57">
        <v>2339</v>
      </c>
      <c r="T88" s="58">
        <v>0.737</v>
      </c>
      <c r="U88" s="59">
        <v>0.858087852494577</v>
      </c>
      <c r="V88" s="14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2:37" ht="15">
      <c r="B89" s="56">
        <v>62</v>
      </c>
      <c r="C89" s="57" t="s">
        <v>85</v>
      </c>
      <c r="D89" s="57">
        <v>1500</v>
      </c>
      <c r="E89" s="57">
        <v>6813</v>
      </c>
      <c r="F89" s="58">
        <v>0.7739</v>
      </c>
      <c r="G89" s="59">
        <v>0.8770660614002246</v>
      </c>
      <c r="I89" s="56">
        <v>65</v>
      </c>
      <c r="J89" s="57" t="s">
        <v>19</v>
      </c>
      <c r="K89" s="57">
        <v>1500</v>
      </c>
      <c r="L89" s="57">
        <v>2526</v>
      </c>
      <c r="M89" s="58">
        <v>0.7818</v>
      </c>
      <c r="N89" s="59">
        <v>0.876161797026503</v>
      </c>
      <c r="O89"/>
      <c r="P89" s="56">
        <v>62</v>
      </c>
      <c r="Q89" s="57" t="s">
        <v>166</v>
      </c>
      <c r="R89" s="57">
        <v>1500</v>
      </c>
      <c r="S89" s="57">
        <v>2315</v>
      </c>
      <c r="T89" s="58">
        <v>0.7354</v>
      </c>
      <c r="U89" s="59">
        <v>0.848073831775701</v>
      </c>
      <c r="V89" s="14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2:37" ht="15">
      <c r="B90" s="56">
        <v>63</v>
      </c>
      <c r="C90" s="57" t="s">
        <v>104</v>
      </c>
      <c r="D90" s="57">
        <v>400</v>
      </c>
      <c r="E90" s="57">
        <v>425</v>
      </c>
      <c r="F90" s="58">
        <v>0.7518</v>
      </c>
      <c r="G90" s="59">
        <v>0.8659369003690037</v>
      </c>
      <c r="I90" s="56">
        <v>66</v>
      </c>
      <c r="J90" s="57" t="s">
        <v>109</v>
      </c>
      <c r="K90" s="57">
        <v>400</v>
      </c>
      <c r="L90" s="57">
        <v>293</v>
      </c>
      <c r="M90" s="58">
        <v>0.8583</v>
      </c>
      <c r="N90" s="59">
        <v>0.87205</v>
      </c>
      <c r="O90"/>
      <c r="P90" s="56">
        <v>63</v>
      </c>
      <c r="Q90" s="57" t="s">
        <v>56</v>
      </c>
      <c r="R90" s="57">
        <v>700</v>
      </c>
      <c r="S90" s="57">
        <v>1247</v>
      </c>
      <c r="T90" s="58">
        <v>0.6951</v>
      </c>
      <c r="U90" s="59">
        <v>0.8461611111111111</v>
      </c>
      <c r="V90" s="14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2:37" ht="15">
      <c r="B91" s="56">
        <v>64</v>
      </c>
      <c r="C91" s="57" t="s">
        <v>35</v>
      </c>
      <c r="D91" s="57">
        <v>1500</v>
      </c>
      <c r="E91" s="57">
        <v>2071</v>
      </c>
      <c r="F91" s="58">
        <v>0.7715</v>
      </c>
      <c r="G91" s="59">
        <v>0.8615926966292135</v>
      </c>
      <c r="I91" s="56">
        <v>67</v>
      </c>
      <c r="J91" s="57" t="s">
        <v>23</v>
      </c>
      <c r="K91" s="57">
        <v>700</v>
      </c>
      <c r="L91" s="57">
        <v>1361</v>
      </c>
      <c r="M91" s="58">
        <v>0.7521</v>
      </c>
      <c r="N91" s="59">
        <v>0.863077027027027</v>
      </c>
      <c r="O91"/>
      <c r="P91" s="56">
        <v>64</v>
      </c>
      <c r="Q91" s="57" t="s">
        <v>85</v>
      </c>
      <c r="R91" s="57">
        <v>1500</v>
      </c>
      <c r="S91" s="57">
        <v>3516</v>
      </c>
      <c r="T91" s="58">
        <v>0.7283</v>
      </c>
      <c r="U91" s="59">
        <v>0.8446492934526613</v>
      </c>
      <c r="V91" s="14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2:37" ht="15">
      <c r="B92" s="56">
        <v>65</v>
      </c>
      <c r="C92" s="57" t="s">
        <v>86</v>
      </c>
      <c r="D92" s="57">
        <v>1800</v>
      </c>
      <c r="E92" s="57">
        <v>819</v>
      </c>
      <c r="F92" s="58">
        <v>0.9424</v>
      </c>
      <c r="G92" s="59">
        <v>0.8599203647416414</v>
      </c>
      <c r="I92" s="56">
        <v>68</v>
      </c>
      <c r="J92" s="57" t="s">
        <v>35</v>
      </c>
      <c r="K92" s="57">
        <v>1500</v>
      </c>
      <c r="L92" s="57">
        <v>2570</v>
      </c>
      <c r="M92" s="58">
        <v>0.7182</v>
      </c>
      <c r="N92" s="59">
        <v>0.8507070266753416</v>
      </c>
      <c r="O92"/>
      <c r="P92" s="56">
        <v>65</v>
      </c>
      <c r="Q92" s="57" t="s">
        <v>109</v>
      </c>
      <c r="R92" s="57">
        <v>400</v>
      </c>
      <c r="S92" s="57">
        <v>204</v>
      </c>
      <c r="T92" s="58">
        <v>0.8957</v>
      </c>
      <c r="U92" s="59">
        <v>0.8442599378881988</v>
      </c>
      <c r="V92" s="14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2:37" ht="15">
      <c r="B93" s="56">
        <v>66</v>
      </c>
      <c r="C93" s="57" t="s">
        <v>34</v>
      </c>
      <c r="D93" s="57">
        <v>700</v>
      </c>
      <c r="E93" s="57">
        <v>3368</v>
      </c>
      <c r="F93" s="58">
        <v>0.747</v>
      </c>
      <c r="G93" s="59">
        <v>0.847534175334324</v>
      </c>
      <c r="I93" s="56">
        <v>69</v>
      </c>
      <c r="J93" s="57" t="s">
        <v>25</v>
      </c>
      <c r="K93" s="57">
        <v>400</v>
      </c>
      <c r="L93" s="57">
        <v>268</v>
      </c>
      <c r="M93" s="58">
        <v>0.8319</v>
      </c>
      <c r="N93" s="59">
        <v>0.8464817919075145</v>
      </c>
      <c r="O93"/>
      <c r="P93" s="56">
        <v>66</v>
      </c>
      <c r="Q93" s="57" t="s">
        <v>144</v>
      </c>
      <c r="R93" s="57">
        <v>400</v>
      </c>
      <c r="S93" s="57">
        <v>313</v>
      </c>
      <c r="T93" s="58">
        <v>0.8172</v>
      </c>
      <c r="U93" s="59">
        <v>0.832957142857143</v>
      </c>
      <c r="V93" s="14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2:37" ht="15">
      <c r="B94" s="56">
        <v>67</v>
      </c>
      <c r="C94" s="57" t="s">
        <v>37</v>
      </c>
      <c r="D94" s="57">
        <v>700</v>
      </c>
      <c r="E94" s="57">
        <v>716</v>
      </c>
      <c r="F94" s="58">
        <v>0.7486</v>
      </c>
      <c r="G94" s="59">
        <v>0.8398367231638418</v>
      </c>
      <c r="I94" s="56">
        <v>70</v>
      </c>
      <c r="J94" s="57" t="s">
        <v>32</v>
      </c>
      <c r="K94" s="57">
        <v>1500</v>
      </c>
      <c r="L94" s="57">
        <v>3098</v>
      </c>
      <c r="M94" s="58">
        <v>0.7219</v>
      </c>
      <c r="N94" s="59">
        <v>0.8420008664058133</v>
      </c>
      <c r="O94"/>
      <c r="P94" s="56">
        <v>67</v>
      </c>
      <c r="Q94" s="57" t="s">
        <v>35</v>
      </c>
      <c r="R94" s="57">
        <v>1500</v>
      </c>
      <c r="S94" s="57">
        <v>1729</v>
      </c>
      <c r="T94" s="58">
        <v>0.6394</v>
      </c>
      <c r="U94" s="59">
        <v>0.8000225806451613</v>
      </c>
      <c r="V94" s="1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2:37" ht="15">
      <c r="B95" s="56">
        <v>68</v>
      </c>
      <c r="C95" s="57" t="s">
        <v>25</v>
      </c>
      <c r="D95" s="57">
        <v>400</v>
      </c>
      <c r="E95" s="57">
        <v>233</v>
      </c>
      <c r="F95" s="58">
        <v>0.819</v>
      </c>
      <c r="G95" s="59">
        <v>0.8242758620689654</v>
      </c>
      <c r="I95" s="56">
        <v>71</v>
      </c>
      <c r="J95" s="57" t="s">
        <v>82</v>
      </c>
      <c r="K95" s="57">
        <v>400</v>
      </c>
      <c r="L95" s="57">
        <v>857</v>
      </c>
      <c r="M95" s="58">
        <v>0.7493</v>
      </c>
      <c r="N95" s="59">
        <v>0.8157079345088161</v>
      </c>
      <c r="O95"/>
      <c r="P95" s="64">
        <v>68</v>
      </c>
      <c r="Q95" s="65" t="s">
        <v>20</v>
      </c>
      <c r="R95" s="65">
        <v>700</v>
      </c>
      <c r="S95" s="65">
        <v>3426</v>
      </c>
      <c r="T95" s="66">
        <v>0.6237</v>
      </c>
      <c r="U95" s="67">
        <v>0.7823740174672489</v>
      </c>
      <c r="V95" s="14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2:37" ht="15">
      <c r="B96" s="64">
        <v>69</v>
      </c>
      <c r="C96" s="65" t="s">
        <v>19</v>
      </c>
      <c r="D96" s="65">
        <v>1500</v>
      </c>
      <c r="E96" s="65">
        <v>935</v>
      </c>
      <c r="F96" s="66">
        <v>0.7794</v>
      </c>
      <c r="G96" s="67">
        <v>0.7946019607843137</v>
      </c>
      <c r="I96" s="56">
        <v>72</v>
      </c>
      <c r="J96" s="57" t="s">
        <v>85</v>
      </c>
      <c r="K96" s="57">
        <v>1500</v>
      </c>
      <c r="L96" s="57">
        <v>4828</v>
      </c>
      <c r="M96" s="58">
        <v>0.7029</v>
      </c>
      <c r="N96" s="59">
        <v>0.8153380529641889</v>
      </c>
      <c r="O96"/>
      <c r="P96" s="64">
        <v>69</v>
      </c>
      <c r="Q96" s="65" t="s">
        <v>84</v>
      </c>
      <c r="R96" s="65">
        <v>400</v>
      </c>
      <c r="S96" s="65">
        <v>509</v>
      </c>
      <c r="T96" s="66">
        <v>0.6686</v>
      </c>
      <c r="U96" s="67">
        <v>0.7800142857142858</v>
      </c>
      <c r="V96" s="14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2:37" ht="15">
      <c r="B97" s="64">
        <v>70</v>
      </c>
      <c r="C97" s="65" t="s">
        <v>32</v>
      </c>
      <c r="D97" s="65">
        <v>1500</v>
      </c>
      <c r="E97" s="65">
        <v>2685</v>
      </c>
      <c r="F97" s="66">
        <v>0.6178</v>
      </c>
      <c r="G97" s="67">
        <v>0.7894171377029464</v>
      </c>
      <c r="I97" s="64">
        <v>73</v>
      </c>
      <c r="J97" s="65" t="s">
        <v>104</v>
      </c>
      <c r="K97" s="65">
        <v>400</v>
      </c>
      <c r="L97" s="65">
        <v>419</v>
      </c>
      <c r="M97" s="66">
        <v>0.7591</v>
      </c>
      <c r="N97" s="67">
        <v>0.7978931952662722</v>
      </c>
      <c r="O97"/>
      <c r="P97" s="64">
        <v>70</v>
      </c>
      <c r="Q97" s="65" t="s">
        <v>108</v>
      </c>
      <c r="R97" s="65">
        <v>400</v>
      </c>
      <c r="S97" s="65">
        <v>306</v>
      </c>
      <c r="T97" s="66">
        <v>0.6366</v>
      </c>
      <c r="U97" s="67">
        <v>0.7682230769230769</v>
      </c>
      <c r="V97" s="14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2:37" ht="15">
      <c r="B98" s="64">
        <v>71</v>
      </c>
      <c r="C98" s="65" t="s">
        <v>20</v>
      </c>
      <c r="D98" s="65">
        <v>700</v>
      </c>
      <c r="E98" s="65">
        <v>4062</v>
      </c>
      <c r="F98" s="66">
        <v>0.5961</v>
      </c>
      <c r="G98" s="67">
        <v>0.7659208032299192</v>
      </c>
      <c r="I98" s="64">
        <v>74</v>
      </c>
      <c r="J98" s="65" t="s">
        <v>20</v>
      </c>
      <c r="K98" s="65">
        <v>700</v>
      </c>
      <c r="L98" s="65">
        <v>4306</v>
      </c>
      <c r="M98" s="66">
        <v>0.5721</v>
      </c>
      <c r="N98" s="67">
        <v>0.7503136457260556</v>
      </c>
      <c r="O98"/>
      <c r="P98" s="64">
        <v>71</v>
      </c>
      <c r="Q98" s="65" t="s">
        <v>25</v>
      </c>
      <c r="R98" s="65">
        <v>400</v>
      </c>
      <c r="S98" s="65">
        <v>179</v>
      </c>
      <c r="T98" s="66">
        <v>0.7746</v>
      </c>
      <c r="U98" s="67">
        <v>0.728019512195122</v>
      </c>
      <c r="V98" s="14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2:37" ht="15">
      <c r="B99" s="64">
        <v>72</v>
      </c>
      <c r="C99" s="65" t="s">
        <v>84</v>
      </c>
      <c r="D99" s="65">
        <v>400</v>
      </c>
      <c r="E99" s="65">
        <v>568</v>
      </c>
      <c r="F99" s="66">
        <v>0.4784</v>
      </c>
      <c r="G99" s="67">
        <v>0.7023147540983606</v>
      </c>
      <c r="I99" s="64">
        <v>75</v>
      </c>
      <c r="J99" s="65" t="s">
        <v>84</v>
      </c>
      <c r="K99" s="65">
        <v>400</v>
      </c>
      <c r="L99" s="65">
        <v>611</v>
      </c>
      <c r="M99" s="66">
        <v>0.4436</v>
      </c>
      <c r="N99" s="67">
        <v>0.6504118980169972</v>
      </c>
      <c r="O99"/>
      <c r="P99" s="64">
        <v>72</v>
      </c>
      <c r="Q99" s="65" t="s">
        <v>19</v>
      </c>
      <c r="R99" s="65">
        <v>1500</v>
      </c>
      <c r="S99" s="65">
        <v>975</v>
      </c>
      <c r="T99" s="66">
        <v>0.64</v>
      </c>
      <c r="U99" s="67">
        <v>0.6894495412844037</v>
      </c>
      <c r="V99" s="14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2:21" s="14" customFormat="1" ht="15.75" thickBot="1">
      <c r="B100" s="331">
        <v>73</v>
      </c>
      <c r="C100" s="332" t="s">
        <v>114</v>
      </c>
      <c r="D100" s="332">
        <v>1500</v>
      </c>
      <c r="E100" s="332">
        <v>452</v>
      </c>
      <c r="F100" s="333">
        <v>0.5468</v>
      </c>
      <c r="G100" s="334">
        <v>0.6239444444444444</v>
      </c>
      <c r="I100" s="331">
        <v>76</v>
      </c>
      <c r="J100" s="332" t="s">
        <v>114</v>
      </c>
      <c r="K100" s="332">
        <v>1500</v>
      </c>
      <c r="L100" s="332">
        <v>644</v>
      </c>
      <c r="M100" s="333">
        <v>0.6163</v>
      </c>
      <c r="N100" s="334">
        <v>0.6282474358974359</v>
      </c>
      <c r="P100" s="327">
        <v>73</v>
      </c>
      <c r="Q100" s="328" t="s">
        <v>114</v>
      </c>
      <c r="R100" s="328">
        <v>1500</v>
      </c>
      <c r="S100" s="328">
        <v>655</v>
      </c>
      <c r="T100" s="329">
        <v>0.327</v>
      </c>
      <c r="U100" s="330">
        <v>0.34486318407960204</v>
      </c>
    </row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  <row r="244" s="14" customFormat="1" ht="15"/>
    <row r="245" s="14" customFormat="1" ht="15"/>
    <row r="246" s="14" customFormat="1" ht="15"/>
    <row r="247" s="14" customFormat="1" ht="15"/>
    <row r="248" s="14" customFormat="1" ht="15"/>
    <row r="249" s="14" customFormat="1" ht="15"/>
    <row r="250" s="14" customFormat="1" ht="15"/>
    <row r="251" s="14" customFormat="1" ht="15"/>
    <row r="252" s="14" customFormat="1" ht="15"/>
    <row r="253" s="14" customFormat="1" ht="15"/>
    <row r="254" s="14" customFormat="1" ht="15"/>
    <row r="255" s="14" customFormat="1" ht="15"/>
    <row r="256" s="14" customFormat="1" ht="15"/>
    <row r="257" s="14" customFormat="1" ht="15"/>
    <row r="258" s="14" customFormat="1" ht="15"/>
    <row r="259" s="14" customFormat="1" ht="15"/>
    <row r="260" s="14" customFormat="1" ht="15"/>
    <row r="261" s="14" customFormat="1" ht="15"/>
    <row r="262" s="14" customFormat="1" ht="15"/>
    <row r="263" s="14" customFormat="1" ht="15"/>
    <row r="264" s="14" customFormat="1" ht="15"/>
    <row r="265" s="14" customFormat="1" ht="15"/>
    <row r="266" s="14" customFormat="1" ht="15"/>
    <row r="267" s="14" customFormat="1" ht="15"/>
    <row r="268" s="14" customFormat="1" ht="15"/>
    <row r="269" s="14" customFormat="1" ht="15"/>
    <row r="270" s="14" customFormat="1" ht="15"/>
    <row r="271" s="14" customFormat="1" ht="15"/>
    <row r="272" s="14" customFormat="1" ht="15"/>
    <row r="273" s="14" customFormat="1" ht="15"/>
    <row r="274" s="14" customFormat="1" ht="15"/>
    <row r="275" s="14" customFormat="1" ht="15"/>
    <row r="276" s="14" customFormat="1" ht="15"/>
    <row r="277" s="14" customFormat="1" ht="15"/>
    <row r="278" s="14" customFormat="1" ht="15"/>
    <row r="279" s="14" customFormat="1" ht="15"/>
    <row r="280" s="14" customFormat="1" ht="15"/>
    <row r="281" s="14" customFormat="1" ht="15"/>
    <row r="282" s="14" customFormat="1" ht="15"/>
    <row r="283" s="14" customFormat="1" ht="15"/>
    <row r="284" s="14" customFormat="1" ht="15"/>
    <row r="285" s="14" customFormat="1" ht="15"/>
    <row r="286" s="14" customFormat="1" ht="15"/>
    <row r="287" s="14" customFormat="1" ht="15"/>
    <row r="288" s="14" customFormat="1" ht="15"/>
    <row r="289" s="14" customFormat="1" ht="15"/>
    <row r="290" s="14" customFormat="1" ht="15"/>
    <row r="291" s="14" customFormat="1" ht="15"/>
    <row r="292" s="14" customFormat="1" ht="15"/>
    <row r="293" s="14" customFormat="1" ht="15"/>
    <row r="294" s="14" customFormat="1" ht="15"/>
    <row r="295" s="14" customFormat="1" ht="15"/>
    <row r="296" s="14" customFormat="1" ht="15"/>
    <row r="297" s="14" customFormat="1" ht="15"/>
    <row r="298" s="14" customFormat="1" ht="15"/>
    <row r="299" s="14" customFormat="1" ht="15"/>
    <row r="300" s="14" customFormat="1" ht="15"/>
    <row r="301" s="14" customFormat="1" ht="15"/>
    <row r="302" s="14" customFormat="1" ht="15"/>
    <row r="303" s="14" customFormat="1" ht="15"/>
    <row r="304" s="14" customFormat="1" ht="15"/>
    <row r="305" s="14" customFormat="1" ht="15"/>
    <row r="306" s="14" customFormat="1" ht="15"/>
    <row r="307" s="14" customFormat="1" ht="15"/>
    <row r="308" s="14" customFormat="1" ht="15"/>
    <row r="309" s="14" customFormat="1" ht="15"/>
    <row r="310" s="14" customFormat="1" ht="15"/>
    <row r="311" s="14" customFormat="1" ht="15"/>
    <row r="312" s="14" customFormat="1" ht="15"/>
    <row r="313" s="14" customFormat="1" ht="15"/>
    <row r="314" s="14" customFormat="1" ht="15"/>
    <row r="315" s="14" customFormat="1" ht="15"/>
    <row r="316" s="14" customFormat="1" ht="15"/>
    <row r="317" s="14" customFormat="1" ht="15"/>
    <row r="318" s="14" customFormat="1" ht="15"/>
    <row r="319" s="14" customFormat="1" ht="15"/>
    <row r="320" s="14" customFormat="1" ht="15"/>
    <row r="321" s="14" customFormat="1" ht="15"/>
    <row r="322" s="14" customFormat="1" ht="15"/>
    <row r="323" s="14" customFormat="1" ht="15"/>
    <row r="324" s="14" customFormat="1" ht="15"/>
    <row r="325" s="14" customFormat="1" ht="15"/>
    <row r="326" s="14" customFormat="1" ht="15"/>
    <row r="327" s="14" customFormat="1" ht="15"/>
    <row r="328" s="14" customFormat="1" ht="15"/>
    <row r="329" s="14" customFormat="1" ht="15"/>
    <row r="330" s="14" customFormat="1" ht="15"/>
    <row r="331" s="14" customFormat="1" ht="15"/>
    <row r="332" s="14" customFormat="1" ht="15"/>
    <row r="333" s="14" customFormat="1" ht="15"/>
    <row r="334" s="14" customFormat="1" ht="15"/>
    <row r="335" s="14" customFormat="1" ht="15"/>
    <row r="336" s="14" customFormat="1" ht="15"/>
    <row r="337" s="14" customFormat="1" ht="15"/>
    <row r="338" s="14" customFormat="1" ht="15"/>
    <row r="339" s="14" customFormat="1" ht="15"/>
    <row r="340" s="14" customFormat="1" ht="15"/>
    <row r="341" s="14" customFormat="1" ht="15"/>
    <row r="342" s="14" customFormat="1" ht="15"/>
    <row r="343" s="14" customFormat="1" ht="15"/>
    <row r="344" s="14" customFormat="1" ht="15"/>
    <row r="345" s="14" customFormat="1" ht="15"/>
    <row r="346" s="14" customFormat="1" ht="15"/>
    <row r="347" s="14" customFormat="1" ht="15"/>
    <row r="348" s="14" customFormat="1" ht="15"/>
    <row r="349" s="14" customFormat="1" ht="15"/>
    <row r="350" s="14" customFormat="1" ht="15"/>
    <row r="351" s="14" customFormat="1" ht="15"/>
    <row r="352" s="14" customFormat="1" ht="15"/>
    <row r="353" s="14" customFormat="1" ht="15"/>
    <row r="354" s="14" customFormat="1" ht="15"/>
    <row r="355" s="14" customFormat="1" ht="15"/>
    <row r="356" s="14" customFormat="1" ht="15"/>
    <row r="357" s="14" customFormat="1" ht="15"/>
    <row r="358" s="14" customFormat="1" ht="15"/>
    <row r="359" s="14" customFormat="1" ht="15"/>
    <row r="360" s="14" customFormat="1" ht="15"/>
    <row r="361" s="14" customFormat="1" ht="15"/>
    <row r="362" s="14" customFormat="1" ht="15"/>
    <row r="363" s="14" customFormat="1" ht="15"/>
    <row r="364" s="14" customFormat="1" ht="15"/>
    <row r="365" s="14" customFormat="1" ht="15"/>
    <row r="366" s="14" customFormat="1" ht="15"/>
    <row r="367" s="14" customFormat="1" ht="15"/>
    <row r="368" s="14" customFormat="1" ht="15"/>
    <row r="369" s="14" customFormat="1" ht="15"/>
    <row r="370" s="14" customFormat="1" ht="15"/>
    <row r="371" s="14" customFormat="1" ht="15"/>
    <row r="372" s="14" customFormat="1" ht="15"/>
    <row r="373" s="14" customFormat="1" ht="15"/>
    <row r="374" s="14" customFormat="1" ht="15"/>
    <row r="375" s="14" customFormat="1" ht="15"/>
    <row r="376" s="14" customFormat="1" ht="15"/>
    <row r="377" s="14" customFormat="1" ht="15"/>
    <row r="378" s="14" customFormat="1" ht="15"/>
    <row r="379" s="14" customFormat="1" ht="15"/>
    <row r="380" s="14" customFormat="1" ht="15"/>
    <row r="381" s="14" customFormat="1" ht="15"/>
    <row r="382" s="14" customFormat="1" ht="15"/>
    <row r="383" s="14" customFormat="1" ht="15"/>
    <row r="384" s="14" customFormat="1" ht="15"/>
    <row r="385" s="14" customFormat="1" ht="15"/>
    <row r="386" s="14" customFormat="1" ht="15"/>
    <row r="387" s="14" customFormat="1" ht="15"/>
    <row r="388" s="14" customFormat="1" ht="15"/>
    <row r="389" s="14" customFormat="1" ht="15"/>
    <row r="390" s="14" customFormat="1" ht="15"/>
    <row r="391" s="14" customFormat="1" ht="15"/>
    <row r="392" s="14" customFormat="1" ht="15"/>
    <row r="393" s="14" customFormat="1" ht="15"/>
    <row r="394" s="14" customFormat="1" ht="15"/>
    <row r="395" s="14" customFormat="1" ht="15"/>
    <row r="396" s="14" customFormat="1" ht="15"/>
    <row r="397" s="14" customFormat="1" ht="15"/>
    <row r="398" s="14" customFormat="1" ht="15"/>
    <row r="399" s="14" customFormat="1" ht="15"/>
    <row r="400" s="14" customFormat="1" ht="15"/>
    <row r="401" s="14" customFormat="1" ht="15"/>
    <row r="402" s="14" customFormat="1" ht="15"/>
    <row r="403" s="14" customFormat="1" ht="15"/>
    <row r="404" s="14" customFormat="1" ht="15"/>
    <row r="405" s="14" customFormat="1" ht="15"/>
    <row r="406" s="14" customFormat="1" ht="15"/>
    <row r="407" s="14" customFormat="1" ht="15"/>
    <row r="408" s="14" customFormat="1" ht="15"/>
    <row r="409" s="14" customFormat="1" ht="15"/>
    <row r="410" s="14" customFormat="1" ht="15"/>
    <row r="411" s="14" customFormat="1" ht="15"/>
    <row r="412" s="14" customFormat="1" ht="15"/>
    <row r="413" s="14" customFormat="1" ht="15"/>
    <row r="414" s="14" customFormat="1" ht="15"/>
    <row r="415" s="14" customFormat="1" ht="15"/>
    <row r="416" s="14" customFormat="1" ht="15"/>
    <row r="417" s="14" customFormat="1" ht="15"/>
    <row r="418" s="14" customFormat="1" ht="15"/>
    <row r="419" s="14" customFormat="1" ht="15"/>
    <row r="420" s="14" customFormat="1" ht="15"/>
    <row r="421" s="14" customFormat="1" ht="15"/>
    <row r="422" s="14" customFormat="1" ht="15"/>
    <row r="423" s="14" customFormat="1" ht="15"/>
    <row r="424" s="14" customFormat="1" ht="15"/>
    <row r="425" s="14" customFormat="1" ht="15"/>
    <row r="426" s="14" customFormat="1" ht="15"/>
    <row r="427" s="14" customFormat="1" ht="15"/>
    <row r="428" s="14" customFormat="1" ht="15"/>
    <row r="429" s="14" customFormat="1" ht="15"/>
    <row r="430" s="14" customFormat="1" ht="15"/>
    <row r="431" s="14" customFormat="1" ht="15"/>
    <row r="432" s="14" customFormat="1" ht="15"/>
    <row r="433" s="14" customFormat="1" ht="15"/>
    <row r="434" s="14" customFormat="1" ht="15"/>
    <row r="435" s="14" customFormat="1" ht="15"/>
    <row r="436" s="14" customFormat="1" ht="15"/>
    <row r="437" s="14" customFormat="1" ht="15"/>
    <row r="438" s="14" customFormat="1" ht="15"/>
    <row r="439" s="14" customFormat="1" ht="15"/>
    <row r="440" s="14" customFormat="1" ht="15"/>
    <row r="441" s="14" customFormat="1" ht="15"/>
    <row r="442" s="14" customFormat="1" ht="15"/>
    <row r="443" s="14" customFormat="1" ht="15"/>
    <row r="444" s="14" customFormat="1" ht="15"/>
    <row r="445" s="14" customFormat="1" ht="15"/>
    <row r="446" s="14" customFormat="1" ht="15"/>
    <row r="447" s="14" customFormat="1" ht="15"/>
    <row r="448" s="14" customFormat="1" ht="15"/>
    <row r="449" s="14" customFormat="1" ht="15"/>
    <row r="450" s="14" customFormat="1" ht="15"/>
    <row r="451" s="14" customFormat="1" ht="15"/>
    <row r="452" s="14" customFormat="1" ht="15"/>
    <row r="453" s="14" customFormat="1" ht="15"/>
    <row r="454" s="14" customFormat="1" ht="15"/>
    <row r="455" s="14" customFormat="1" ht="15"/>
    <row r="456" s="14" customFormat="1" ht="15"/>
    <row r="457" s="14" customFormat="1" ht="15"/>
    <row r="458" s="14" customFormat="1" ht="15"/>
    <row r="459" s="14" customFormat="1" ht="15"/>
    <row r="460" s="14" customFormat="1" ht="15"/>
    <row r="461" s="14" customFormat="1" ht="15"/>
    <row r="462" s="14" customFormat="1" ht="15"/>
    <row r="463" s="14" customFormat="1" ht="15"/>
    <row r="464" s="14" customFormat="1" ht="15"/>
    <row r="465" s="14" customFormat="1" ht="15"/>
    <row r="466" s="14" customFormat="1" ht="15"/>
    <row r="467" s="14" customFormat="1" ht="15"/>
    <row r="468" s="14" customFormat="1" ht="15"/>
    <row r="469" s="14" customFormat="1" ht="15"/>
    <row r="470" s="14" customFormat="1" ht="15"/>
    <row r="471" s="14" customFormat="1" ht="15"/>
    <row r="472" s="14" customFormat="1" ht="15"/>
    <row r="473" s="14" customFormat="1" ht="15"/>
    <row r="474" s="14" customFormat="1" ht="15"/>
    <row r="475" s="14" customFormat="1" ht="15"/>
    <row r="476" s="14" customFormat="1" ht="15"/>
    <row r="477" s="14" customFormat="1" ht="15"/>
    <row r="478" s="14" customFormat="1" ht="15"/>
    <row r="479" s="14" customFormat="1" ht="15"/>
    <row r="480" s="14" customFormat="1" ht="15"/>
    <row r="481" s="14" customFormat="1" ht="15"/>
    <row r="482" s="14" customFormat="1" ht="15"/>
    <row r="483" s="14" customFormat="1" ht="15"/>
    <row r="484" s="14" customFormat="1" ht="15"/>
    <row r="485" s="14" customFormat="1" ht="15"/>
    <row r="486" s="14" customFormat="1" ht="15"/>
    <row r="487" s="14" customFormat="1" ht="15"/>
    <row r="488" s="14" customFormat="1" ht="15"/>
    <row r="489" s="14" customFormat="1" ht="15"/>
    <row r="490" s="14" customFormat="1" ht="15"/>
    <row r="491" s="14" customFormat="1" ht="15"/>
    <row r="492" s="14" customFormat="1" ht="15"/>
    <row r="493" s="14" customFormat="1" ht="15"/>
    <row r="494" s="14" customFormat="1" ht="15"/>
    <row r="495" s="14" customFormat="1" ht="15"/>
    <row r="496" s="14" customFormat="1" ht="15"/>
    <row r="497" s="14" customFormat="1" ht="15"/>
    <row r="498" s="14" customFormat="1" ht="15"/>
    <row r="499" s="14" customFormat="1" ht="15"/>
    <row r="500" s="14" customFormat="1" ht="15"/>
    <row r="501" s="14" customFormat="1" ht="15"/>
    <row r="502" s="14" customFormat="1" ht="15"/>
    <row r="503" s="14" customFormat="1" ht="15"/>
    <row r="504" s="14" customFormat="1" ht="15"/>
    <row r="505" s="14" customFormat="1" ht="15"/>
    <row r="506" s="14" customFormat="1" ht="15"/>
    <row r="507" s="14" customFormat="1" ht="15"/>
    <row r="508" s="14" customFormat="1" ht="15"/>
    <row r="509" s="14" customFormat="1" ht="15"/>
    <row r="510" s="14" customFormat="1" ht="15"/>
    <row r="511" s="14" customFormat="1" ht="15"/>
    <row r="512" s="14" customFormat="1" ht="15"/>
    <row r="513" s="14" customFormat="1" ht="15"/>
    <row r="514" s="14" customFormat="1" ht="15"/>
    <row r="515" s="14" customFormat="1" ht="15"/>
    <row r="516" s="14" customFormat="1" ht="15"/>
    <row r="517" s="14" customFormat="1" ht="15"/>
    <row r="518" s="14" customFormat="1" ht="15"/>
    <row r="519" s="14" customFormat="1" ht="15"/>
    <row r="520" s="14" customFormat="1" ht="15"/>
    <row r="521" s="14" customFormat="1" ht="15"/>
    <row r="522" s="14" customFormat="1" ht="15"/>
    <row r="523" s="14" customFormat="1" ht="15"/>
    <row r="524" s="14" customFormat="1" ht="15"/>
    <row r="525" ht="15">
      <c r="V525" s="14"/>
    </row>
  </sheetData>
  <sheetProtection/>
  <mergeCells count="5">
    <mergeCell ref="B8:G8"/>
    <mergeCell ref="B4:C4"/>
    <mergeCell ref="B5:C5"/>
    <mergeCell ref="B6:C6"/>
    <mergeCell ref="I8:N8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S424"/>
  <sheetViews>
    <sheetView showGridLines="0" zoomScalePageLayoutView="0" workbookViewId="0" topLeftCell="A1">
      <selection activeCell="C10" sqref="C10:G100"/>
    </sheetView>
  </sheetViews>
  <sheetFormatPr defaultColWidth="11.421875" defaultRowHeight="15"/>
  <cols>
    <col min="1" max="1" width="3.421875" style="0" customWidth="1"/>
    <col min="2" max="2" width="10.28125" style="0" customWidth="1"/>
    <col min="3" max="3" width="17.00390625" style="0" bestFit="1" customWidth="1"/>
    <col min="4" max="5" width="10.7109375" style="0" customWidth="1"/>
    <col min="6" max="6" width="12.7109375" style="0" customWidth="1"/>
    <col min="7" max="7" width="13.140625" style="0" customWidth="1"/>
    <col min="8" max="8" width="3.421875" style="0" customWidth="1"/>
    <col min="9" max="9" width="8.421875" style="0" customWidth="1"/>
    <col min="10" max="10" width="18.421875" style="0" bestFit="1" customWidth="1"/>
    <col min="11" max="11" width="11.140625" style="0" customWidth="1"/>
    <col min="12" max="12" width="10.140625" style="0" customWidth="1"/>
    <col min="13" max="13" width="12.421875" style="0" customWidth="1"/>
    <col min="14" max="14" width="8.140625" style="0" bestFit="1" customWidth="1"/>
    <col min="15" max="15" width="3.421875" style="0" customWidth="1"/>
    <col min="20" max="20" width="12.7109375" style="0" customWidth="1"/>
    <col min="22" max="22" width="3.8515625" style="0" customWidth="1"/>
    <col min="23" max="23" width="8.8515625" style="0" customWidth="1"/>
    <col min="24" max="24" width="18.421875" style="0" bestFit="1" customWidth="1"/>
    <col min="25" max="25" width="13.140625" style="0" customWidth="1"/>
    <col min="26" max="26" width="13.8515625" style="0" customWidth="1"/>
    <col min="27" max="27" width="12.8515625" style="0" customWidth="1"/>
    <col min="28" max="28" width="10.8515625" style="0" customWidth="1"/>
    <col min="29" max="29" width="3.8515625" style="0" customWidth="1"/>
    <col min="30" max="30" width="10.00390625" style="0" customWidth="1"/>
    <col min="31" max="31" width="18.421875" style="0" bestFit="1" customWidth="1"/>
    <col min="32" max="32" width="13.57421875" style="0" customWidth="1"/>
    <col min="33" max="33" width="10.8515625" style="0" customWidth="1"/>
    <col min="34" max="34" width="12.28125" style="0" customWidth="1"/>
    <col min="35" max="35" width="9.28125" style="0" customWidth="1"/>
    <col min="36" max="36" width="3.8515625" style="0" customWidth="1"/>
    <col min="38" max="38" width="18.421875" style="0" bestFit="1" customWidth="1"/>
    <col min="41" max="41" width="13.57421875" style="0" customWidth="1"/>
    <col min="43" max="43" width="2.28125" style="0" customWidth="1"/>
    <col min="44" max="44" width="7.57421875" style="0" customWidth="1"/>
    <col min="45" max="45" width="18.421875" style="0" bestFit="1" customWidth="1"/>
    <col min="46" max="47" width="13.00390625" style="0" customWidth="1"/>
    <col min="48" max="48" width="12.28125" style="0" customWidth="1"/>
    <col min="49" max="49" width="8.140625" style="0" bestFit="1" customWidth="1"/>
    <col min="50" max="50" width="2.28125" style="0" customWidth="1"/>
    <col min="51" max="51" width="9.57421875" style="0" customWidth="1"/>
    <col min="52" max="52" width="18.421875" style="0" bestFit="1" customWidth="1"/>
    <col min="53" max="53" width="12.57421875" style="0" customWidth="1"/>
    <col min="54" max="54" width="11.8515625" style="0" customWidth="1"/>
    <col min="55" max="55" width="13.421875" style="0" customWidth="1"/>
    <col min="56" max="56" width="12.7109375" style="0" customWidth="1"/>
    <col min="58" max="58" width="1.57421875" style="14" customWidth="1"/>
    <col min="59" max="59" width="11.421875" style="14" customWidth="1"/>
    <col min="60" max="60" width="17.140625" style="14" bestFit="1" customWidth="1"/>
    <col min="61" max="62" width="11.421875" style="14" customWidth="1"/>
    <col min="63" max="63" width="13.57421875" style="14" customWidth="1"/>
    <col min="64" max="69" width="11.421875" style="14" customWidth="1"/>
  </cols>
  <sheetData>
    <row r="1" s="14" customFormat="1" ht="15"/>
    <row r="2" spans="2:69" ht="18.75">
      <c r="B2" s="337" t="s">
        <v>182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BN2"/>
      <c r="BO2"/>
      <c r="BP2"/>
      <c r="BQ2"/>
    </row>
    <row r="3" s="14" customFormat="1" ht="12.75" customHeight="1" thickBot="1"/>
    <row r="4" spans="2:71" ht="15.75" thickBot="1">
      <c r="B4" s="318" t="s">
        <v>137</v>
      </c>
      <c r="C4" s="319"/>
      <c r="BE4" s="14"/>
      <c r="BR4" s="14"/>
      <c r="BS4" s="14"/>
    </row>
    <row r="5" spans="2:71" ht="15.75" thickBot="1">
      <c r="B5" s="320" t="s">
        <v>138</v>
      </c>
      <c r="C5" s="321"/>
      <c r="BE5" s="14"/>
      <c r="BR5" s="14"/>
      <c r="BS5" s="14"/>
    </row>
    <row r="6" spans="2:71" ht="15.75" thickBot="1">
      <c r="B6" s="322" t="s">
        <v>139</v>
      </c>
      <c r="C6" s="323"/>
      <c r="BE6" s="14"/>
      <c r="BR6" s="14"/>
      <c r="BS6" s="14"/>
    </row>
    <row r="7" s="14" customFormat="1" ht="15.75" thickBot="1"/>
    <row r="8" spans="2:56" s="159" customFormat="1" ht="16.5" thickBot="1">
      <c r="B8" s="408" t="s">
        <v>213</v>
      </c>
      <c r="C8" s="409"/>
      <c r="D8" s="409"/>
      <c r="E8" s="409"/>
      <c r="F8" s="409"/>
      <c r="G8" s="410"/>
      <c r="I8" s="408" t="s">
        <v>210</v>
      </c>
      <c r="J8" s="409"/>
      <c r="K8" s="409"/>
      <c r="L8" s="409"/>
      <c r="M8" s="409"/>
      <c r="N8" s="410"/>
      <c r="P8" s="408" t="s">
        <v>209</v>
      </c>
      <c r="Q8" s="409"/>
      <c r="R8" s="409"/>
      <c r="S8" s="409"/>
      <c r="T8" s="409"/>
      <c r="U8" s="410"/>
      <c r="W8" s="408" t="s">
        <v>208</v>
      </c>
      <c r="X8" s="409"/>
      <c r="Y8" s="409"/>
      <c r="Z8" s="409"/>
      <c r="AA8" s="409"/>
      <c r="AB8" s="410"/>
      <c r="AD8" s="408" t="s">
        <v>206</v>
      </c>
      <c r="AE8" s="409"/>
      <c r="AF8" s="409"/>
      <c r="AG8" s="409"/>
      <c r="AH8" s="409"/>
      <c r="AI8" s="410"/>
      <c r="AK8" s="408" t="s">
        <v>205</v>
      </c>
      <c r="AL8" s="409"/>
      <c r="AM8" s="409"/>
      <c r="AN8" s="409"/>
      <c r="AO8" s="409"/>
      <c r="AP8" s="410"/>
      <c r="AR8" s="408" t="s">
        <v>204</v>
      </c>
      <c r="AS8" s="409"/>
      <c r="AT8" s="409"/>
      <c r="AU8" s="409"/>
      <c r="AV8" s="409"/>
      <c r="AW8" s="410"/>
      <c r="AY8" s="408" t="s">
        <v>193</v>
      </c>
      <c r="AZ8" s="409"/>
      <c r="BA8" s="409"/>
      <c r="BB8" s="409"/>
      <c r="BC8" s="409"/>
      <c r="BD8" s="410"/>
    </row>
    <row r="9" spans="2:56" s="124" customFormat="1" ht="51" customHeight="1" thickBot="1">
      <c r="B9" s="254" t="s">
        <v>117</v>
      </c>
      <c r="C9" s="254" t="s">
        <v>116</v>
      </c>
      <c r="D9" s="254" t="s">
        <v>55</v>
      </c>
      <c r="E9" s="254" t="s">
        <v>75</v>
      </c>
      <c r="F9" s="254" t="s">
        <v>5</v>
      </c>
      <c r="G9" s="254" t="s">
        <v>21</v>
      </c>
      <c r="I9" s="254" t="s">
        <v>117</v>
      </c>
      <c r="J9" s="254" t="s">
        <v>116</v>
      </c>
      <c r="K9" s="254" t="s">
        <v>55</v>
      </c>
      <c r="L9" s="254" t="s">
        <v>75</v>
      </c>
      <c r="M9" s="254" t="s">
        <v>5</v>
      </c>
      <c r="N9" s="254" t="s">
        <v>21</v>
      </c>
      <c r="P9" s="254" t="s">
        <v>117</v>
      </c>
      <c r="Q9" s="254" t="s">
        <v>116</v>
      </c>
      <c r="R9" s="254" t="s">
        <v>55</v>
      </c>
      <c r="S9" s="254" t="s">
        <v>75</v>
      </c>
      <c r="T9" s="254" t="s">
        <v>5</v>
      </c>
      <c r="U9" s="254" t="s">
        <v>21</v>
      </c>
      <c r="W9" s="284" t="s">
        <v>117</v>
      </c>
      <c r="X9" s="284" t="s">
        <v>116</v>
      </c>
      <c r="Y9" s="284" t="s">
        <v>55</v>
      </c>
      <c r="Z9" s="284" t="s">
        <v>75</v>
      </c>
      <c r="AA9" s="284" t="s">
        <v>5</v>
      </c>
      <c r="AB9" s="284" t="s">
        <v>21</v>
      </c>
      <c r="AD9" s="284" t="s">
        <v>117</v>
      </c>
      <c r="AE9" s="284" t="s">
        <v>116</v>
      </c>
      <c r="AF9" s="284" t="s">
        <v>55</v>
      </c>
      <c r="AG9" s="284" t="s">
        <v>75</v>
      </c>
      <c r="AH9" s="284" t="s">
        <v>5</v>
      </c>
      <c r="AI9" s="284" t="s">
        <v>21</v>
      </c>
      <c r="AK9" s="255" t="s">
        <v>117</v>
      </c>
      <c r="AL9" s="255" t="s">
        <v>116</v>
      </c>
      <c r="AM9" s="255" t="s">
        <v>55</v>
      </c>
      <c r="AN9" s="255" t="s">
        <v>75</v>
      </c>
      <c r="AO9" s="255" t="s">
        <v>5</v>
      </c>
      <c r="AP9" s="255" t="s">
        <v>21</v>
      </c>
      <c r="AR9" s="254" t="s">
        <v>117</v>
      </c>
      <c r="AS9" s="254" t="s">
        <v>116</v>
      </c>
      <c r="AT9" s="254" t="s">
        <v>55</v>
      </c>
      <c r="AU9" s="254" t="s">
        <v>75</v>
      </c>
      <c r="AV9" s="254" t="s">
        <v>5</v>
      </c>
      <c r="AW9" s="254" t="s">
        <v>21</v>
      </c>
      <c r="AY9" s="255" t="s">
        <v>117</v>
      </c>
      <c r="AZ9" s="255" t="s">
        <v>116</v>
      </c>
      <c r="BA9" s="255" t="s">
        <v>55</v>
      </c>
      <c r="BB9" s="255" t="s">
        <v>75</v>
      </c>
      <c r="BC9" s="255" t="s">
        <v>5</v>
      </c>
      <c r="BD9" s="255" t="s">
        <v>21</v>
      </c>
    </row>
    <row r="10" spans="2:69" ht="15.75">
      <c r="B10" s="52">
        <v>4</v>
      </c>
      <c r="C10" s="53" t="s">
        <v>111</v>
      </c>
      <c r="D10" s="53">
        <v>400</v>
      </c>
      <c r="E10" s="53">
        <v>792</v>
      </c>
      <c r="F10" s="54">
        <v>0.9985</v>
      </c>
      <c r="G10" s="55">
        <v>0.99925</v>
      </c>
      <c r="I10" s="52">
        <v>21</v>
      </c>
      <c r="J10" s="53" t="s">
        <v>111</v>
      </c>
      <c r="K10" s="53">
        <v>400</v>
      </c>
      <c r="L10" s="53">
        <v>810</v>
      </c>
      <c r="M10" s="54">
        <v>0.987</v>
      </c>
      <c r="N10" s="55">
        <v>0.9935</v>
      </c>
      <c r="P10" s="52">
        <v>11</v>
      </c>
      <c r="Q10" s="53" t="s">
        <v>111</v>
      </c>
      <c r="R10" s="53">
        <v>400</v>
      </c>
      <c r="S10" s="53">
        <v>534</v>
      </c>
      <c r="T10" s="54">
        <v>0.9853</v>
      </c>
      <c r="U10" s="55">
        <v>0.9912513986013987</v>
      </c>
      <c r="W10" s="302">
        <v>3</v>
      </c>
      <c r="X10" s="305" t="s">
        <v>111</v>
      </c>
      <c r="Y10" s="305">
        <v>400</v>
      </c>
      <c r="Z10" s="305">
        <v>842</v>
      </c>
      <c r="AA10" s="306">
        <v>0.9989</v>
      </c>
      <c r="AB10" s="307">
        <v>0.99945</v>
      </c>
      <c r="AD10" s="52">
        <v>7</v>
      </c>
      <c r="AE10" s="209" t="s">
        <v>111</v>
      </c>
      <c r="AF10" s="209">
        <v>400</v>
      </c>
      <c r="AG10" s="209">
        <v>888</v>
      </c>
      <c r="AH10" s="149">
        <v>0.9966</v>
      </c>
      <c r="AI10" s="150">
        <v>0.9983</v>
      </c>
      <c r="AK10" s="270">
        <v>3</v>
      </c>
      <c r="AL10" s="271" t="s">
        <v>111</v>
      </c>
      <c r="AM10" s="271">
        <v>400</v>
      </c>
      <c r="AN10" s="271">
        <v>816</v>
      </c>
      <c r="AO10" s="272">
        <v>0.9987</v>
      </c>
      <c r="AP10" s="273">
        <v>0.99935</v>
      </c>
      <c r="AR10" s="246">
        <v>11</v>
      </c>
      <c r="AS10" s="209" t="s">
        <v>111</v>
      </c>
      <c r="AT10" s="209">
        <v>400</v>
      </c>
      <c r="AU10" s="209">
        <v>746</v>
      </c>
      <c r="AV10" s="149">
        <v>0.9965</v>
      </c>
      <c r="AW10" s="150">
        <v>0.9982500000000001</v>
      </c>
      <c r="AY10" s="52">
        <v>11</v>
      </c>
      <c r="AZ10" s="53" t="s">
        <v>111</v>
      </c>
      <c r="BA10" s="53">
        <v>400</v>
      </c>
      <c r="BB10" s="53">
        <v>518</v>
      </c>
      <c r="BC10" s="54">
        <v>0.9919</v>
      </c>
      <c r="BD10" s="55">
        <v>0.9951584432717677</v>
      </c>
      <c r="BF10"/>
      <c r="BG10"/>
      <c r="BH10"/>
      <c r="BI10"/>
      <c r="BJ10"/>
      <c r="BK10"/>
      <c r="BL10"/>
      <c r="BM10"/>
      <c r="BN10"/>
      <c r="BO10"/>
      <c r="BP10"/>
      <c r="BQ10"/>
    </row>
    <row r="11" spans="2:69" ht="15.75">
      <c r="B11" s="56">
        <v>68</v>
      </c>
      <c r="C11" s="57" t="s">
        <v>25</v>
      </c>
      <c r="D11" s="57">
        <v>400</v>
      </c>
      <c r="E11" s="57">
        <v>233</v>
      </c>
      <c r="F11" s="58">
        <v>0.819</v>
      </c>
      <c r="G11" s="59">
        <v>0.8242758620689654</v>
      </c>
      <c r="I11" s="56">
        <v>69</v>
      </c>
      <c r="J11" s="57" t="s">
        <v>25</v>
      </c>
      <c r="K11" s="57">
        <v>400</v>
      </c>
      <c r="L11" s="57">
        <v>268</v>
      </c>
      <c r="M11" s="58">
        <v>0.8319</v>
      </c>
      <c r="N11" s="59">
        <v>0.8464817919075145</v>
      </c>
      <c r="P11" s="64">
        <v>71</v>
      </c>
      <c r="Q11" s="65" t="s">
        <v>25</v>
      </c>
      <c r="R11" s="65">
        <v>400</v>
      </c>
      <c r="S11" s="65">
        <v>179</v>
      </c>
      <c r="T11" s="66">
        <v>0.7746</v>
      </c>
      <c r="U11" s="67">
        <v>0.728019512195122</v>
      </c>
      <c r="W11" s="303">
        <v>67</v>
      </c>
      <c r="X11" s="308" t="s">
        <v>25</v>
      </c>
      <c r="Y11" s="308">
        <v>400</v>
      </c>
      <c r="Z11" s="308">
        <v>232</v>
      </c>
      <c r="AA11" s="309">
        <v>0.8703</v>
      </c>
      <c r="AB11" s="310">
        <v>0.8297214285714285</v>
      </c>
      <c r="AD11" s="64">
        <v>68</v>
      </c>
      <c r="AE11" s="156" t="s">
        <v>25</v>
      </c>
      <c r="AF11" s="156">
        <v>400</v>
      </c>
      <c r="AG11" s="156">
        <v>209</v>
      </c>
      <c r="AH11" s="157">
        <v>0.8294</v>
      </c>
      <c r="AI11" s="158">
        <v>0.7955779527559055</v>
      </c>
      <c r="AK11" s="274">
        <v>63</v>
      </c>
      <c r="AL11" s="263" t="s">
        <v>25</v>
      </c>
      <c r="AM11" s="263">
        <v>400</v>
      </c>
      <c r="AN11" s="263">
        <v>290</v>
      </c>
      <c r="AO11" s="264">
        <v>0.8447</v>
      </c>
      <c r="AP11" s="275">
        <v>0.861742523364486</v>
      </c>
      <c r="AR11" s="245">
        <v>73</v>
      </c>
      <c r="AS11" s="210" t="s">
        <v>25</v>
      </c>
      <c r="AT11" s="210">
        <v>400</v>
      </c>
      <c r="AU11" s="210">
        <v>295</v>
      </c>
      <c r="AV11" s="151">
        <v>0.7582</v>
      </c>
      <c r="AW11" s="152">
        <v>0.8097632653061224</v>
      </c>
      <c r="AY11" s="56">
        <v>64</v>
      </c>
      <c r="AZ11" s="57" t="s">
        <v>25</v>
      </c>
      <c r="BA11" s="57">
        <v>400</v>
      </c>
      <c r="BB11" s="57">
        <v>277</v>
      </c>
      <c r="BC11" s="58">
        <v>0.7667</v>
      </c>
      <c r="BD11" s="59">
        <v>0.8045089595375723</v>
      </c>
      <c r="BF11"/>
      <c r="BG11"/>
      <c r="BH11"/>
      <c r="BI11"/>
      <c r="BJ11"/>
      <c r="BK11"/>
      <c r="BL11"/>
      <c r="BM11"/>
      <c r="BN11"/>
      <c r="BO11"/>
      <c r="BP11"/>
      <c r="BQ11"/>
    </row>
    <row r="12" spans="2:69" ht="15.75">
      <c r="B12" s="56">
        <v>1</v>
      </c>
      <c r="C12" s="57" t="s">
        <v>47</v>
      </c>
      <c r="D12" s="57">
        <v>400</v>
      </c>
      <c r="E12" s="57">
        <v>619</v>
      </c>
      <c r="F12" s="58">
        <v>1</v>
      </c>
      <c r="G12" s="59">
        <v>1</v>
      </c>
      <c r="I12" s="56">
        <v>5</v>
      </c>
      <c r="J12" s="57" t="s">
        <v>47</v>
      </c>
      <c r="K12" s="57">
        <v>400</v>
      </c>
      <c r="L12" s="57">
        <v>708</v>
      </c>
      <c r="M12" s="58">
        <v>1</v>
      </c>
      <c r="N12" s="59">
        <v>0.9989830508474576</v>
      </c>
      <c r="P12" s="56">
        <v>1</v>
      </c>
      <c r="Q12" s="57" t="s">
        <v>47</v>
      </c>
      <c r="R12" s="57">
        <v>400</v>
      </c>
      <c r="S12" s="57">
        <v>542</v>
      </c>
      <c r="T12" s="58">
        <v>1</v>
      </c>
      <c r="U12" s="59">
        <v>1</v>
      </c>
      <c r="W12" s="303">
        <v>12</v>
      </c>
      <c r="X12" s="308" t="s">
        <v>47</v>
      </c>
      <c r="Y12" s="308">
        <v>400</v>
      </c>
      <c r="Z12" s="308">
        <v>617</v>
      </c>
      <c r="AA12" s="309">
        <v>0.9953</v>
      </c>
      <c r="AB12" s="310">
        <v>0.9970475903614457</v>
      </c>
      <c r="AD12" s="56">
        <v>1</v>
      </c>
      <c r="AE12" s="210" t="s">
        <v>47</v>
      </c>
      <c r="AF12" s="210">
        <v>400</v>
      </c>
      <c r="AG12" s="210">
        <v>556</v>
      </c>
      <c r="AH12" s="151">
        <v>1</v>
      </c>
      <c r="AI12" s="152">
        <v>1</v>
      </c>
      <c r="AK12" s="274">
        <v>12</v>
      </c>
      <c r="AL12" s="263" t="s">
        <v>47</v>
      </c>
      <c r="AM12" s="263">
        <v>400</v>
      </c>
      <c r="AN12" s="263">
        <v>757</v>
      </c>
      <c r="AO12" s="264">
        <v>0.9938</v>
      </c>
      <c r="AP12" s="275">
        <v>0.9969</v>
      </c>
      <c r="AR12" s="245">
        <v>29</v>
      </c>
      <c r="AS12" s="210" t="s">
        <v>47</v>
      </c>
      <c r="AT12" s="210">
        <v>400</v>
      </c>
      <c r="AU12" s="210">
        <v>722</v>
      </c>
      <c r="AV12" s="151">
        <v>0.9779</v>
      </c>
      <c r="AW12" s="152">
        <v>0.9882571593533487</v>
      </c>
      <c r="AY12" s="56">
        <v>8</v>
      </c>
      <c r="AZ12" s="57" t="s">
        <v>47</v>
      </c>
      <c r="BA12" s="57">
        <v>400</v>
      </c>
      <c r="BB12" s="57">
        <v>644</v>
      </c>
      <c r="BC12" s="58">
        <v>0.9958</v>
      </c>
      <c r="BD12" s="59">
        <v>0.9979</v>
      </c>
      <c r="BF12"/>
      <c r="BG12"/>
      <c r="BH12"/>
      <c r="BI12"/>
      <c r="BJ12"/>
      <c r="BK12"/>
      <c r="BL12"/>
      <c r="BM12"/>
      <c r="BN12"/>
      <c r="BO12"/>
      <c r="BP12"/>
      <c r="BQ12"/>
    </row>
    <row r="13" spans="2:69" ht="15.75">
      <c r="B13" s="56">
        <v>42</v>
      </c>
      <c r="C13" s="57" t="s">
        <v>46</v>
      </c>
      <c r="D13" s="57">
        <v>400</v>
      </c>
      <c r="E13" s="57">
        <v>469</v>
      </c>
      <c r="F13" s="58">
        <v>0.9077</v>
      </c>
      <c r="G13" s="59">
        <v>0.946926923076923</v>
      </c>
      <c r="I13" s="56">
        <v>57</v>
      </c>
      <c r="J13" s="57" t="s">
        <v>46</v>
      </c>
      <c r="K13" s="57">
        <v>400</v>
      </c>
      <c r="L13" s="57">
        <v>388</v>
      </c>
      <c r="M13" s="58">
        <v>0.8421</v>
      </c>
      <c r="N13" s="59">
        <v>0.9093896226415095</v>
      </c>
      <c r="P13" s="56">
        <v>50</v>
      </c>
      <c r="Q13" s="57" t="s">
        <v>46</v>
      </c>
      <c r="R13" s="57">
        <v>400</v>
      </c>
      <c r="S13" s="57">
        <v>446</v>
      </c>
      <c r="T13" s="58">
        <v>0.8368</v>
      </c>
      <c r="U13" s="59">
        <v>0.909444776119403</v>
      </c>
      <c r="W13" s="303">
        <v>51</v>
      </c>
      <c r="X13" s="308" t="s">
        <v>46</v>
      </c>
      <c r="Y13" s="308">
        <v>400</v>
      </c>
      <c r="Z13" s="308">
        <v>588</v>
      </c>
      <c r="AA13" s="309">
        <v>0.9017</v>
      </c>
      <c r="AB13" s="310">
        <v>0.9409381057268722</v>
      </c>
      <c r="AD13" s="56">
        <v>33</v>
      </c>
      <c r="AE13" s="210" t="s">
        <v>46</v>
      </c>
      <c r="AF13" s="210">
        <v>400</v>
      </c>
      <c r="AG13" s="210">
        <v>581</v>
      </c>
      <c r="AH13" s="151">
        <v>0.954</v>
      </c>
      <c r="AI13" s="152">
        <v>0.974266514806378</v>
      </c>
      <c r="AK13" s="274">
        <v>20</v>
      </c>
      <c r="AL13" s="263" t="s">
        <v>46</v>
      </c>
      <c r="AM13" s="263">
        <v>400</v>
      </c>
      <c r="AN13" s="263">
        <v>840</v>
      </c>
      <c r="AO13" s="264">
        <v>0.9898</v>
      </c>
      <c r="AP13" s="275">
        <v>0.9930762917933131</v>
      </c>
      <c r="AR13" s="245">
        <v>52</v>
      </c>
      <c r="AS13" s="210" t="s">
        <v>46</v>
      </c>
      <c r="AT13" s="210">
        <v>400</v>
      </c>
      <c r="AU13" s="210">
        <v>793</v>
      </c>
      <c r="AV13" s="151">
        <v>0.8538</v>
      </c>
      <c r="AW13" s="152">
        <v>0.9253562607204117</v>
      </c>
      <c r="AY13" s="56">
        <v>38</v>
      </c>
      <c r="AZ13" s="57" t="s">
        <v>46</v>
      </c>
      <c r="BA13" s="57">
        <v>400</v>
      </c>
      <c r="BB13" s="57">
        <v>548</v>
      </c>
      <c r="BC13" s="58">
        <v>0.8815</v>
      </c>
      <c r="BD13" s="59">
        <v>0.9341201657458563</v>
      </c>
      <c r="BF13"/>
      <c r="BG13"/>
      <c r="BH13"/>
      <c r="BI13"/>
      <c r="BJ13"/>
      <c r="BK13"/>
      <c r="BL13"/>
      <c r="BM13"/>
      <c r="BN13"/>
      <c r="BO13"/>
      <c r="BP13"/>
      <c r="BQ13"/>
    </row>
    <row r="14" spans="2:69" ht="15.75">
      <c r="B14" s="56">
        <v>15</v>
      </c>
      <c r="C14" s="57" t="s">
        <v>12</v>
      </c>
      <c r="D14" s="57">
        <v>400</v>
      </c>
      <c r="E14" s="57">
        <v>1368</v>
      </c>
      <c r="F14" s="58">
        <v>0.9855</v>
      </c>
      <c r="G14" s="59">
        <v>0.99275</v>
      </c>
      <c r="I14" s="56">
        <v>29</v>
      </c>
      <c r="J14" s="57" t="s">
        <v>12</v>
      </c>
      <c r="K14" s="57">
        <v>400</v>
      </c>
      <c r="L14" s="57">
        <v>1685</v>
      </c>
      <c r="M14" s="58">
        <v>0.9774</v>
      </c>
      <c r="N14" s="59">
        <v>0.9851609800362977</v>
      </c>
      <c r="P14" s="56">
        <v>14</v>
      </c>
      <c r="Q14" s="57" t="s">
        <v>12</v>
      </c>
      <c r="R14" s="57">
        <v>400</v>
      </c>
      <c r="S14" s="57">
        <v>1347</v>
      </c>
      <c r="T14" s="58">
        <v>0.9794</v>
      </c>
      <c r="U14" s="59">
        <v>0.9897</v>
      </c>
      <c r="W14" s="303">
        <v>15</v>
      </c>
      <c r="X14" s="308" t="s">
        <v>12</v>
      </c>
      <c r="Y14" s="308">
        <v>400</v>
      </c>
      <c r="Z14" s="308">
        <v>1571</v>
      </c>
      <c r="AA14" s="309">
        <v>0.9947</v>
      </c>
      <c r="AB14" s="310">
        <v>0.9956041222114451</v>
      </c>
      <c r="AD14" s="56">
        <v>19</v>
      </c>
      <c r="AE14" s="210" t="s">
        <v>12</v>
      </c>
      <c r="AF14" s="210">
        <v>400</v>
      </c>
      <c r="AG14" s="210">
        <v>1800</v>
      </c>
      <c r="AH14" s="151">
        <v>0.9933</v>
      </c>
      <c r="AI14" s="152">
        <v>0.9950136363636364</v>
      </c>
      <c r="AK14" s="274">
        <v>3</v>
      </c>
      <c r="AL14" s="263" t="s">
        <v>12</v>
      </c>
      <c r="AM14" s="263">
        <v>400</v>
      </c>
      <c r="AN14" s="263">
        <v>2017</v>
      </c>
      <c r="AO14" s="264">
        <v>0.9988</v>
      </c>
      <c r="AP14" s="275">
        <v>0.9994000000000001</v>
      </c>
      <c r="AR14" s="245">
        <v>23</v>
      </c>
      <c r="AS14" s="210" t="s">
        <v>12</v>
      </c>
      <c r="AT14" s="210">
        <v>400</v>
      </c>
      <c r="AU14" s="210">
        <v>1799</v>
      </c>
      <c r="AV14" s="151">
        <v>0.9941</v>
      </c>
      <c r="AW14" s="152">
        <v>0.996583073929961</v>
      </c>
      <c r="AY14" s="56">
        <v>14</v>
      </c>
      <c r="AZ14" s="57" t="s">
        <v>12</v>
      </c>
      <c r="BA14" s="57">
        <v>400</v>
      </c>
      <c r="BB14" s="57">
        <v>1412</v>
      </c>
      <c r="BC14" s="58">
        <v>0.9876</v>
      </c>
      <c r="BD14" s="59">
        <v>0.9930949471210341</v>
      </c>
      <c r="BF14"/>
      <c r="BG14"/>
      <c r="BH14"/>
      <c r="BI14"/>
      <c r="BJ14"/>
      <c r="BK14"/>
      <c r="BL14"/>
      <c r="BM14"/>
      <c r="BN14"/>
      <c r="BO14"/>
      <c r="BP14"/>
      <c r="BQ14"/>
    </row>
    <row r="15" spans="2:69" ht="15.75">
      <c r="B15" s="56">
        <v>40</v>
      </c>
      <c r="C15" s="57" t="s">
        <v>202</v>
      </c>
      <c r="D15" s="57">
        <v>700</v>
      </c>
      <c r="E15" s="57">
        <v>1762</v>
      </c>
      <c r="F15" s="58">
        <v>0.9009</v>
      </c>
      <c r="G15" s="59">
        <v>0.9499336488812393</v>
      </c>
      <c r="I15" s="56">
        <v>55</v>
      </c>
      <c r="J15" s="57" t="s">
        <v>202</v>
      </c>
      <c r="K15" s="57">
        <v>700</v>
      </c>
      <c r="L15" s="57">
        <v>2069</v>
      </c>
      <c r="M15" s="58">
        <v>0.8619</v>
      </c>
      <c r="N15" s="59">
        <v>0.9222713448006254</v>
      </c>
      <c r="P15" s="56">
        <v>45</v>
      </c>
      <c r="Q15" s="57" t="s">
        <v>167</v>
      </c>
      <c r="R15" s="57">
        <v>700</v>
      </c>
      <c r="S15" s="57">
        <v>1519</v>
      </c>
      <c r="T15" s="58">
        <v>0.8615</v>
      </c>
      <c r="U15" s="59">
        <v>0.9266875</v>
      </c>
      <c r="W15" s="303">
        <v>39</v>
      </c>
      <c r="X15" s="308" t="s">
        <v>167</v>
      </c>
      <c r="Y15" s="308">
        <v>700</v>
      </c>
      <c r="Z15" s="308">
        <v>1944</v>
      </c>
      <c r="AA15" s="309">
        <v>0.9174</v>
      </c>
      <c r="AB15" s="310">
        <v>0.9553057441253263</v>
      </c>
      <c r="AD15" s="56">
        <v>43</v>
      </c>
      <c r="AE15" s="210" t="s">
        <v>167</v>
      </c>
      <c r="AF15" s="210">
        <v>700</v>
      </c>
      <c r="AG15" s="210">
        <v>1705</v>
      </c>
      <c r="AH15" s="151">
        <v>0.9029</v>
      </c>
      <c r="AI15" s="152">
        <v>0.94545</v>
      </c>
      <c r="AK15" s="274">
        <v>47</v>
      </c>
      <c r="AL15" s="265" t="s">
        <v>167</v>
      </c>
      <c r="AM15" s="263">
        <v>700</v>
      </c>
      <c r="AN15" s="263">
        <v>1595</v>
      </c>
      <c r="AO15" s="264">
        <v>0.8883</v>
      </c>
      <c r="AP15" s="275">
        <v>0.9391944726810674</v>
      </c>
      <c r="AR15" s="245">
        <v>51</v>
      </c>
      <c r="AS15" s="210" t="s">
        <v>202</v>
      </c>
      <c r="AT15" s="210">
        <v>700</v>
      </c>
      <c r="AU15" s="210">
        <v>1927</v>
      </c>
      <c r="AV15" s="151">
        <v>0.8757</v>
      </c>
      <c r="AW15" s="152">
        <v>0.9294538751345534</v>
      </c>
      <c r="AY15" s="56">
        <v>63</v>
      </c>
      <c r="AZ15" s="57" t="s">
        <v>167</v>
      </c>
      <c r="BA15" s="57">
        <v>700</v>
      </c>
      <c r="BB15" s="57">
        <v>2135</v>
      </c>
      <c r="BC15" s="58">
        <v>0.6383</v>
      </c>
      <c r="BD15" s="59">
        <v>0.8055950127877238</v>
      </c>
      <c r="BF15"/>
      <c r="BG15"/>
      <c r="BH15"/>
      <c r="BI15"/>
      <c r="BJ15"/>
      <c r="BK15"/>
      <c r="BL15"/>
      <c r="BM15"/>
      <c r="BN15"/>
      <c r="BO15"/>
      <c r="BP15"/>
      <c r="BQ15"/>
    </row>
    <row r="16" spans="2:69" ht="15.75">
      <c r="B16" s="56">
        <v>56</v>
      </c>
      <c r="C16" s="57" t="s">
        <v>44</v>
      </c>
      <c r="D16" s="57">
        <v>400</v>
      </c>
      <c r="E16" s="57">
        <v>1457</v>
      </c>
      <c r="F16" s="58">
        <v>0.8251</v>
      </c>
      <c r="G16" s="59">
        <v>0.9112958193979932</v>
      </c>
      <c r="I16" s="56">
        <v>43</v>
      </c>
      <c r="J16" s="57" t="s">
        <v>44</v>
      </c>
      <c r="K16" s="57">
        <v>400</v>
      </c>
      <c r="L16" s="57">
        <v>1294</v>
      </c>
      <c r="M16" s="58">
        <v>0.9226</v>
      </c>
      <c r="N16" s="59">
        <v>0.9485817955112219</v>
      </c>
      <c r="P16" s="56">
        <v>34</v>
      </c>
      <c r="Q16" s="57" t="s">
        <v>44</v>
      </c>
      <c r="R16" s="57">
        <v>400</v>
      </c>
      <c r="S16" s="57">
        <v>990</v>
      </c>
      <c r="T16" s="58">
        <v>0.9216</v>
      </c>
      <c r="U16" s="59">
        <v>0.9572566929133859</v>
      </c>
      <c r="W16" s="303">
        <v>50</v>
      </c>
      <c r="X16" s="308" t="s">
        <v>44</v>
      </c>
      <c r="Y16" s="308">
        <v>400</v>
      </c>
      <c r="Z16" s="308">
        <v>1155</v>
      </c>
      <c r="AA16" s="309">
        <v>0.9023</v>
      </c>
      <c r="AB16" s="310">
        <v>0.9426494096812279</v>
      </c>
      <c r="AD16" s="56">
        <v>38</v>
      </c>
      <c r="AE16" s="210" t="s">
        <v>44</v>
      </c>
      <c r="AF16" s="210">
        <v>400</v>
      </c>
      <c r="AG16" s="210">
        <v>1174</v>
      </c>
      <c r="AH16" s="151">
        <v>0.9345</v>
      </c>
      <c r="AI16" s="152">
        <v>0.9649971839799749</v>
      </c>
      <c r="AK16" s="274">
        <v>37</v>
      </c>
      <c r="AL16" s="263" t="s">
        <v>44</v>
      </c>
      <c r="AM16" s="263">
        <v>400</v>
      </c>
      <c r="AN16" s="263">
        <v>1152</v>
      </c>
      <c r="AO16" s="264">
        <v>0.93</v>
      </c>
      <c r="AP16" s="275">
        <v>0.9650000000000001</v>
      </c>
      <c r="AR16" s="245">
        <v>66</v>
      </c>
      <c r="AS16" s="210" t="s">
        <v>44</v>
      </c>
      <c r="AT16" s="210">
        <v>400</v>
      </c>
      <c r="AU16" s="210">
        <v>1068</v>
      </c>
      <c r="AV16" s="151">
        <v>0.7262</v>
      </c>
      <c r="AW16" s="152">
        <v>0.8487923076923076</v>
      </c>
      <c r="AY16" s="56">
        <v>57</v>
      </c>
      <c r="AZ16" s="57" t="s">
        <v>44</v>
      </c>
      <c r="BA16" s="57">
        <v>400</v>
      </c>
      <c r="BB16" s="57">
        <v>796</v>
      </c>
      <c r="BC16" s="58">
        <v>0.7282</v>
      </c>
      <c r="BD16" s="59">
        <v>0.85135</v>
      </c>
      <c r="BF16"/>
      <c r="BG16"/>
      <c r="BH16"/>
      <c r="BI16"/>
      <c r="BJ16"/>
      <c r="BK16"/>
      <c r="BL16"/>
      <c r="BM16"/>
      <c r="BN16"/>
      <c r="BO16"/>
      <c r="BP16"/>
      <c r="BQ16"/>
    </row>
    <row r="17" spans="2:69" ht="15.75">
      <c r="B17" s="56">
        <v>38</v>
      </c>
      <c r="C17" s="57" t="s">
        <v>11</v>
      </c>
      <c r="D17" s="57">
        <v>1500</v>
      </c>
      <c r="E17" s="57">
        <v>2409</v>
      </c>
      <c r="F17" s="58">
        <v>0.9078</v>
      </c>
      <c r="G17" s="59">
        <v>0.9527461538461539</v>
      </c>
      <c r="I17" s="56">
        <v>50</v>
      </c>
      <c r="J17" s="57" t="s">
        <v>11</v>
      </c>
      <c r="K17" s="57">
        <v>1500</v>
      </c>
      <c r="L17" s="57">
        <v>3063</v>
      </c>
      <c r="M17" s="58">
        <v>0.8766</v>
      </c>
      <c r="N17" s="59">
        <v>0.9343020502306509</v>
      </c>
      <c r="P17" s="56">
        <v>43</v>
      </c>
      <c r="Q17" s="57" t="s">
        <v>11</v>
      </c>
      <c r="R17" s="57">
        <v>1500</v>
      </c>
      <c r="S17" s="57">
        <v>2233</v>
      </c>
      <c r="T17" s="58">
        <v>0.8685</v>
      </c>
      <c r="U17" s="59">
        <v>0.9300865458750964</v>
      </c>
      <c r="W17" s="303">
        <v>36</v>
      </c>
      <c r="X17" s="308" t="s">
        <v>11</v>
      </c>
      <c r="Y17" s="308">
        <v>1500</v>
      </c>
      <c r="Z17" s="308">
        <v>2977</v>
      </c>
      <c r="AA17" s="309">
        <v>0.927</v>
      </c>
      <c r="AB17" s="310">
        <v>0.9631422182468694</v>
      </c>
      <c r="AD17" s="56">
        <v>48</v>
      </c>
      <c r="AE17" s="210" t="s">
        <v>11</v>
      </c>
      <c r="AF17" s="210">
        <v>1500</v>
      </c>
      <c r="AG17" s="210">
        <v>3143</v>
      </c>
      <c r="AH17" s="151">
        <v>0.8961</v>
      </c>
      <c r="AI17" s="152">
        <v>0.9354796435272046</v>
      </c>
      <c r="AK17" s="274">
        <v>55</v>
      </c>
      <c r="AL17" s="263" t="s">
        <v>11</v>
      </c>
      <c r="AM17" s="263">
        <v>1500</v>
      </c>
      <c r="AN17" s="263">
        <v>3445</v>
      </c>
      <c r="AO17" s="264">
        <v>0.8169</v>
      </c>
      <c r="AP17" s="275">
        <v>0.9074307474518686</v>
      </c>
      <c r="AR17" s="245">
        <v>53</v>
      </c>
      <c r="AS17" s="210" t="s">
        <v>11</v>
      </c>
      <c r="AT17" s="210">
        <v>1500</v>
      </c>
      <c r="AU17" s="210">
        <v>3865</v>
      </c>
      <c r="AV17" s="151">
        <v>0.8816</v>
      </c>
      <c r="AW17" s="152">
        <v>0.92405210456358</v>
      </c>
      <c r="AY17" s="56">
        <v>39</v>
      </c>
      <c r="AZ17" s="57" t="s">
        <v>11</v>
      </c>
      <c r="BA17" s="57">
        <v>1500</v>
      </c>
      <c r="BB17" s="57">
        <v>3399</v>
      </c>
      <c r="BC17" s="58">
        <v>0.8671</v>
      </c>
      <c r="BD17" s="59">
        <v>0.9295984720758693</v>
      </c>
      <c r="BF17"/>
      <c r="BG17"/>
      <c r="BH17"/>
      <c r="BI17"/>
      <c r="BJ17"/>
      <c r="BK17"/>
      <c r="BL17"/>
      <c r="BM17"/>
      <c r="BN17"/>
      <c r="BO17"/>
      <c r="BP17"/>
      <c r="BQ17"/>
    </row>
    <row r="18" spans="2:69" ht="15.75">
      <c r="B18" s="56">
        <v>35</v>
      </c>
      <c r="C18" s="57" t="s">
        <v>4</v>
      </c>
      <c r="D18" s="57">
        <v>400</v>
      </c>
      <c r="E18" s="57">
        <v>969</v>
      </c>
      <c r="F18" s="58">
        <v>0.9256</v>
      </c>
      <c r="G18" s="59">
        <v>0.9624015936254979</v>
      </c>
      <c r="I18" s="56">
        <v>38</v>
      </c>
      <c r="J18" s="57" t="s">
        <v>4</v>
      </c>
      <c r="K18" s="57">
        <v>400</v>
      </c>
      <c r="L18" s="57">
        <v>1444</v>
      </c>
      <c r="M18" s="58">
        <v>0.9273</v>
      </c>
      <c r="N18" s="59">
        <v>0.9592425563173359</v>
      </c>
      <c r="P18" s="56">
        <v>25</v>
      </c>
      <c r="Q18" s="57" t="s">
        <v>4</v>
      </c>
      <c r="R18" s="57">
        <v>400</v>
      </c>
      <c r="S18" s="57">
        <v>1037</v>
      </c>
      <c r="T18" s="58">
        <v>0.9527</v>
      </c>
      <c r="U18" s="59">
        <v>0.9759094713656388</v>
      </c>
      <c r="W18" s="303">
        <v>41</v>
      </c>
      <c r="X18" s="308" t="s">
        <v>4</v>
      </c>
      <c r="Y18" s="308">
        <v>400</v>
      </c>
      <c r="Z18" s="308">
        <v>1487</v>
      </c>
      <c r="AA18" s="309">
        <v>0.917</v>
      </c>
      <c r="AB18" s="310">
        <v>0.9529542253521127</v>
      </c>
      <c r="AD18" s="56">
        <v>32</v>
      </c>
      <c r="AE18" s="210" t="s">
        <v>4</v>
      </c>
      <c r="AF18" s="210">
        <v>400</v>
      </c>
      <c r="AG18" s="210">
        <v>1268</v>
      </c>
      <c r="AH18" s="151">
        <v>0.9584</v>
      </c>
      <c r="AI18" s="152">
        <v>0.9762505617977528</v>
      </c>
      <c r="AK18" s="274">
        <v>43</v>
      </c>
      <c r="AL18" s="263" t="s">
        <v>4</v>
      </c>
      <c r="AM18" s="263">
        <v>400</v>
      </c>
      <c r="AN18" s="263">
        <v>1266</v>
      </c>
      <c r="AO18" s="264">
        <v>0.9017</v>
      </c>
      <c r="AP18" s="275">
        <v>0.9501322966507177</v>
      </c>
      <c r="AR18" s="245">
        <v>34</v>
      </c>
      <c r="AS18" s="210" t="s">
        <v>4</v>
      </c>
      <c r="AT18" s="210">
        <v>400</v>
      </c>
      <c r="AU18" s="210">
        <v>1155</v>
      </c>
      <c r="AV18" s="151">
        <v>0.9542</v>
      </c>
      <c r="AW18" s="152">
        <v>0.9753100238663485</v>
      </c>
      <c r="AY18" s="56">
        <v>31</v>
      </c>
      <c r="AZ18" s="57" t="s">
        <v>4</v>
      </c>
      <c r="BA18" s="57">
        <v>400</v>
      </c>
      <c r="BB18" s="57">
        <v>1167</v>
      </c>
      <c r="BC18" s="58">
        <v>0.9206</v>
      </c>
      <c r="BD18" s="59">
        <v>0.9575758229284903</v>
      </c>
      <c r="BF18"/>
      <c r="BG18"/>
      <c r="BH18"/>
      <c r="BI18"/>
      <c r="BJ18"/>
      <c r="BK18"/>
      <c r="BL18"/>
      <c r="BM18"/>
      <c r="BN18"/>
      <c r="BO18"/>
      <c r="BP18"/>
      <c r="BQ18"/>
    </row>
    <row r="19" spans="2:69" ht="15.75">
      <c r="B19" s="64">
        <v>70</v>
      </c>
      <c r="C19" s="65" t="s">
        <v>32</v>
      </c>
      <c r="D19" s="65">
        <v>1500</v>
      </c>
      <c r="E19" s="65">
        <v>2685</v>
      </c>
      <c r="F19" s="66">
        <v>0.6178</v>
      </c>
      <c r="G19" s="67">
        <v>0.7894171377029464</v>
      </c>
      <c r="I19" s="56">
        <v>70</v>
      </c>
      <c r="J19" s="57" t="s">
        <v>32</v>
      </c>
      <c r="K19" s="57">
        <v>1500</v>
      </c>
      <c r="L19" s="57">
        <v>3098</v>
      </c>
      <c r="M19" s="58">
        <v>0.7219</v>
      </c>
      <c r="N19" s="59">
        <v>0.8420008664058133</v>
      </c>
      <c r="P19" s="56">
        <v>62</v>
      </c>
      <c r="Q19" s="57" t="s">
        <v>166</v>
      </c>
      <c r="R19" s="57">
        <v>1500</v>
      </c>
      <c r="S19" s="57">
        <v>2315</v>
      </c>
      <c r="T19" s="58">
        <v>0.7354</v>
      </c>
      <c r="U19" s="59">
        <v>0.848073831775701</v>
      </c>
      <c r="W19" s="303">
        <v>61</v>
      </c>
      <c r="X19" s="308" t="s">
        <v>32</v>
      </c>
      <c r="Y19" s="308">
        <v>1500</v>
      </c>
      <c r="Z19" s="308">
        <v>2725</v>
      </c>
      <c r="AA19" s="309">
        <v>0.78</v>
      </c>
      <c r="AB19" s="310">
        <v>0.8855689277899343</v>
      </c>
      <c r="AD19" s="56">
        <v>59</v>
      </c>
      <c r="AE19" s="210" t="s">
        <v>32</v>
      </c>
      <c r="AF19" s="210">
        <v>1500</v>
      </c>
      <c r="AG19" s="210">
        <v>2610</v>
      </c>
      <c r="AH19" s="151">
        <v>0.7743</v>
      </c>
      <c r="AI19" s="152">
        <v>0.8675558338617628</v>
      </c>
      <c r="AK19" s="274">
        <v>59</v>
      </c>
      <c r="AL19" s="263" t="s">
        <v>32</v>
      </c>
      <c r="AM19" s="263">
        <v>1500</v>
      </c>
      <c r="AN19" s="263">
        <v>2860</v>
      </c>
      <c r="AO19" s="264">
        <v>0.798</v>
      </c>
      <c r="AP19" s="275">
        <v>0.8813019086176981</v>
      </c>
      <c r="AR19" s="245">
        <v>54</v>
      </c>
      <c r="AS19" s="210" t="s">
        <v>32</v>
      </c>
      <c r="AT19" s="210">
        <v>1500</v>
      </c>
      <c r="AU19" s="210">
        <v>2940</v>
      </c>
      <c r="AV19" s="151">
        <v>0.8586</v>
      </c>
      <c r="AW19" s="152">
        <v>0.9200367280606717</v>
      </c>
      <c r="AY19" s="56">
        <v>54</v>
      </c>
      <c r="AZ19" s="57" t="s">
        <v>166</v>
      </c>
      <c r="BA19" s="57">
        <v>1500</v>
      </c>
      <c r="BB19" s="57">
        <v>2388</v>
      </c>
      <c r="BC19" s="58">
        <v>0.7754</v>
      </c>
      <c r="BD19" s="59">
        <v>0.8843601178781926</v>
      </c>
      <c r="BF19"/>
      <c r="BG19"/>
      <c r="BH19"/>
      <c r="BI19"/>
      <c r="BJ19"/>
      <c r="BK19"/>
      <c r="BL19"/>
      <c r="BM19"/>
      <c r="BN19"/>
      <c r="BO19"/>
      <c r="BP19"/>
      <c r="BQ19"/>
    </row>
    <row r="20" spans="2:69" ht="15.75">
      <c r="B20" s="56">
        <v>62</v>
      </c>
      <c r="C20" s="57" t="s">
        <v>85</v>
      </c>
      <c r="D20" s="57">
        <v>1500</v>
      </c>
      <c r="E20" s="57">
        <v>6813</v>
      </c>
      <c r="F20" s="58">
        <v>0.7739</v>
      </c>
      <c r="G20" s="59">
        <v>0.8770660614002246</v>
      </c>
      <c r="I20" s="56">
        <v>72</v>
      </c>
      <c r="J20" s="57" t="s">
        <v>85</v>
      </c>
      <c r="K20" s="57">
        <v>1500</v>
      </c>
      <c r="L20" s="57">
        <v>4828</v>
      </c>
      <c r="M20" s="58">
        <v>0.7029</v>
      </c>
      <c r="N20" s="59">
        <v>0.8153380529641889</v>
      </c>
      <c r="P20" s="56">
        <v>64</v>
      </c>
      <c r="Q20" s="57" t="s">
        <v>85</v>
      </c>
      <c r="R20" s="57">
        <v>1500</v>
      </c>
      <c r="S20" s="57">
        <v>3516</v>
      </c>
      <c r="T20" s="58">
        <v>0.7283</v>
      </c>
      <c r="U20" s="59">
        <v>0.8446492934526613</v>
      </c>
      <c r="W20" s="303">
        <v>64</v>
      </c>
      <c r="X20" s="308" t="s">
        <v>85</v>
      </c>
      <c r="Y20" s="308">
        <v>1500</v>
      </c>
      <c r="Z20" s="308">
        <v>3780</v>
      </c>
      <c r="AA20" s="309">
        <v>0.8007</v>
      </c>
      <c r="AB20" s="310">
        <v>0.8682861179361179</v>
      </c>
      <c r="AD20" s="56">
        <v>61</v>
      </c>
      <c r="AE20" s="210" t="s">
        <v>85</v>
      </c>
      <c r="AF20" s="210">
        <v>1500</v>
      </c>
      <c r="AG20" s="210">
        <v>4004</v>
      </c>
      <c r="AH20" s="151">
        <v>0.7933</v>
      </c>
      <c r="AI20" s="152">
        <v>0.8626993827160494</v>
      </c>
      <c r="AK20" s="274">
        <v>68</v>
      </c>
      <c r="AL20" s="263" t="s">
        <v>85</v>
      </c>
      <c r="AM20" s="263">
        <v>1500</v>
      </c>
      <c r="AN20" s="263">
        <v>4770</v>
      </c>
      <c r="AO20" s="264">
        <v>0.7112</v>
      </c>
      <c r="AP20" s="275">
        <v>0.8266233029381966</v>
      </c>
      <c r="AR20" s="253">
        <v>77</v>
      </c>
      <c r="AS20" s="156" t="s">
        <v>85</v>
      </c>
      <c r="AT20" s="156">
        <v>1500</v>
      </c>
      <c r="AU20" s="156">
        <v>4184</v>
      </c>
      <c r="AV20" s="157">
        <v>0.5806</v>
      </c>
      <c r="AW20" s="158">
        <v>0.740485414091471</v>
      </c>
      <c r="AY20" s="64">
        <v>70</v>
      </c>
      <c r="AZ20" s="65" t="s">
        <v>85</v>
      </c>
      <c r="BA20" s="65">
        <v>1500</v>
      </c>
      <c r="BB20" s="65">
        <v>3998</v>
      </c>
      <c r="BC20" s="66">
        <v>0.4356</v>
      </c>
      <c r="BD20" s="67">
        <v>0.6217738704409363</v>
      </c>
      <c r="BF20"/>
      <c r="BG20"/>
      <c r="BH20"/>
      <c r="BI20"/>
      <c r="BJ20"/>
      <c r="BK20"/>
      <c r="BL20"/>
      <c r="BM20"/>
      <c r="BN20"/>
      <c r="BO20"/>
      <c r="BP20"/>
      <c r="BQ20"/>
    </row>
    <row r="21" spans="2:69" ht="15.75">
      <c r="B21" s="56">
        <v>55</v>
      </c>
      <c r="C21" s="57" t="s">
        <v>2</v>
      </c>
      <c r="D21" s="57">
        <v>700</v>
      </c>
      <c r="E21" s="57">
        <v>1515</v>
      </c>
      <c r="F21" s="58">
        <v>0.8348</v>
      </c>
      <c r="G21" s="59">
        <v>0.9142085106382979</v>
      </c>
      <c r="I21" s="56">
        <v>59</v>
      </c>
      <c r="J21" s="57" t="s">
        <v>2</v>
      </c>
      <c r="K21" s="57">
        <v>700</v>
      </c>
      <c r="L21" s="57">
        <v>1977</v>
      </c>
      <c r="M21" s="58">
        <v>0.8256</v>
      </c>
      <c r="N21" s="59">
        <v>0.9051261390887291</v>
      </c>
      <c r="P21" s="56">
        <v>47</v>
      </c>
      <c r="Q21" s="57" t="s">
        <v>2</v>
      </c>
      <c r="R21" s="57">
        <v>700</v>
      </c>
      <c r="S21" s="57">
        <v>1145</v>
      </c>
      <c r="T21" s="58">
        <v>0.8446</v>
      </c>
      <c r="U21" s="59">
        <v>0.9172547218628719</v>
      </c>
      <c r="W21" s="303">
        <v>58</v>
      </c>
      <c r="X21" s="308" t="s">
        <v>2</v>
      </c>
      <c r="Y21" s="308">
        <v>700</v>
      </c>
      <c r="Z21" s="308">
        <v>1550</v>
      </c>
      <c r="AA21" s="309">
        <v>0.8298</v>
      </c>
      <c r="AB21" s="310">
        <v>0.9047101898101898</v>
      </c>
      <c r="AD21" s="56">
        <v>57</v>
      </c>
      <c r="AE21" s="210" t="s">
        <v>2</v>
      </c>
      <c r="AF21" s="210">
        <v>700</v>
      </c>
      <c r="AG21" s="210">
        <v>1434</v>
      </c>
      <c r="AH21" s="151">
        <v>0.8136</v>
      </c>
      <c r="AI21" s="152">
        <v>0.8929016949152542</v>
      </c>
      <c r="AK21" s="274">
        <v>60</v>
      </c>
      <c r="AL21" s="263" t="s">
        <v>2</v>
      </c>
      <c r="AM21" s="263">
        <v>700</v>
      </c>
      <c r="AN21" s="263">
        <v>1604</v>
      </c>
      <c r="AO21" s="264">
        <v>0.779</v>
      </c>
      <c r="AP21" s="275">
        <v>0.8765221327967807</v>
      </c>
      <c r="AR21" s="245">
        <v>69</v>
      </c>
      <c r="AS21" s="210" t="s">
        <v>2</v>
      </c>
      <c r="AT21" s="210">
        <v>700</v>
      </c>
      <c r="AU21" s="210">
        <v>1728</v>
      </c>
      <c r="AV21" s="151">
        <v>0.7033</v>
      </c>
      <c r="AW21" s="152">
        <v>0.8243772727272727</v>
      </c>
      <c r="AY21" s="64">
        <v>67</v>
      </c>
      <c r="AZ21" s="65" t="s">
        <v>2</v>
      </c>
      <c r="BA21" s="65">
        <v>700</v>
      </c>
      <c r="BB21" s="65">
        <v>1479</v>
      </c>
      <c r="BC21" s="66">
        <v>0.5558</v>
      </c>
      <c r="BD21" s="67">
        <v>0.7134246523388117</v>
      </c>
      <c r="BF21"/>
      <c r="BG21"/>
      <c r="BH21"/>
      <c r="BI21"/>
      <c r="BJ21"/>
      <c r="BK21"/>
      <c r="BL21"/>
      <c r="BM21"/>
      <c r="BN21"/>
      <c r="BO21"/>
      <c r="BP21"/>
      <c r="BQ21"/>
    </row>
    <row r="22" spans="2:69" ht="15.75">
      <c r="B22" s="56">
        <v>21</v>
      </c>
      <c r="C22" s="57" t="s">
        <v>38</v>
      </c>
      <c r="D22" s="57">
        <v>400</v>
      </c>
      <c r="E22" s="57">
        <v>1374</v>
      </c>
      <c r="F22" s="58">
        <v>0.9801</v>
      </c>
      <c r="G22" s="59">
        <v>0.9886925339366516</v>
      </c>
      <c r="I22" s="56">
        <v>35</v>
      </c>
      <c r="J22" s="57" t="s">
        <v>38</v>
      </c>
      <c r="K22" s="57">
        <v>400</v>
      </c>
      <c r="L22" s="57">
        <v>1064</v>
      </c>
      <c r="M22" s="58">
        <v>0.946</v>
      </c>
      <c r="N22" s="59">
        <v>0.9718387096774193</v>
      </c>
      <c r="P22" s="56">
        <v>32</v>
      </c>
      <c r="Q22" s="57" t="s">
        <v>38</v>
      </c>
      <c r="R22" s="57">
        <v>400</v>
      </c>
      <c r="S22" s="57">
        <v>840</v>
      </c>
      <c r="T22" s="58">
        <v>0.9437</v>
      </c>
      <c r="U22" s="59">
        <v>0.9606954011741683</v>
      </c>
      <c r="W22" s="303">
        <v>29</v>
      </c>
      <c r="X22" s="308" t="s">
        <v>38</v>
      </c>
      <c r="Y22" s="308">
        <v>400</v>
      </c>
      <c r="Z22" s="308">
        <v>1138</v>
      </c>
      <c r="AA22" s="309">
        <v>0.9726</v>
      </c>
      <c r="AB22" s="310">
        <v>0.9823900473933649</v>
      </c>
      <c r="AD22" s="56">
        <v>25</v>
      </c>
      <c r="AE22" s="210" t="s">
        <v>38</v>
      </c>
      <c r="AF22" s="210">
        <v>400</v>
      </c>
      <c r="AG22" s="210">
        <v>1239</v>
      </c>
      <c r="AH22" s="151">
        <v>0.9784</v>
      </c>
      <c r="AI22" s="152">
        <v>0.9871614949037373</v>
      </c>
      <c r="AK22" s="274">
        <v>25</v>
      </c>
      <c r="AL22" s="263" t="s">
        <v>38</v>
      </c>
      <c r="AM22" s="263">
        <v>400</v>
      </c>
      <c r="AN22" s="263">
        <v>1288</v>
      </c>
      <c r="AO22" s="264">
        <v>0.9787</v>
      </c>
      <c r="AP22" s="275">
        <v>0.9884553677932406</v>
      </c>
      <c r="AR22" s="245">
        <v>32</v>
      </c>
      <c r="AS22" s="210" t="s">
        <v>38</v>
      </c>
      <c r="AT22" s="210">
        <v>400</v>
      </c>
      <c r="AU22" s="210">
        <v>1731</v>
      </c>
      <c r="AV22" s="151">
        <v>0.9613</v>
      </c>
      <c r="AW22" s="152">
        <v>0.9793318980667838</v>
      </c>
      <c r="AY22" s="56">
        <v>28</v>
      </c>
      <c r="AZ22" s="57" t="s">
        <v>38</v>
      </c>
      <c r="BA22" s="57">
        <v>400</v>
      </c>
      <c r="BB22" s="57">
        <v>1880</v>
      </c>
      <c r="BC22" s="58">
        <v>0.9294</v>
      </c>
      <c r="BD22" s="59">
        <v>0.9626053529868115</v>
      </c>
      <c r="BF22"/>
      <c r="BG22"/>
      <c r="BH22"/>
      <c r="BI22"/>
      <c r="BJ22"/>
      <c r="BK22"/>
      <c r="BL22"/>
      <c r="BM22"/>
      <c r="BN22"/>
      <c r="BO22"/>
      <c r="BP22"/>
      <c r="BQ22"/>
    </row>
    <row r="23" spans="2:69" ht="15.75">
      <c r="B23" s="64">
        <v>72</v>
      </c>
      <c r="C23" s="65" t="s">
        <v>84</v>
      </c>
      <c r="D23" s="65">
        <v>400</v>
      </c>
      <c r="E23" s="65">
        <v>568</v>
      </c>
      <c r="F23" s="66">
        <v>0.4784</v>
      </c>
      <c r="G23" s="67">
        <v>0.7023147540983606</v>
      </c>
      <c r="I23" s="64">
        <v>75</v>
      </c>
      <c r="J23" s="65" t="s">
        <v>84</v>
      </c>
      <c r="K23" s="65">
        <v>400</v>
      </c>
      <c r="L23" s="65">
        <v>611</v>
      </c>
      <c r="M23" s="66">
        <v>0.4436</v>
      </c>
      <c r="N23" s="67">
        <v>0.6504118980169972</v>
      </c>
      <c r="P23" s="64">
        <v>69</v>
      </c>
      <c r="Q23" s="65" t="s">
        <v>84</v>
      </c>
      <c r="R23" s="65">
        <v>400</v>
      </c>
      <c r="S23" s="65">
        <v>509</v>
      </c>
      <c r="T23" s="66">
        <v>0.6686</v>
      </c>
      <c r="U23" s="67">
        <v>0.7800142857142858</v>
      </c>
      <c r="W23" s="304">
        <v>69</v>
      </c>
      <c r="X23" s="311" t="s">
        <v>84</v>
      </c>
      <c r="Y23" s="311">
        <v>400</v>
      </c>
      <c r="Z23" s="311">
        <v>593</v>
      </c>
      <c r="AA23" s="312">
        <v>0.6376</v>
      </c>
      <c r="AB23" s="313">
        <v>0.7984195652173913</v>
      </c>
      <c r="AD23" s="64">
        <v>69</v>
      </c>
      <c r="AE23" s="156" t="s">
        <v>84</v>
      </c>
      <c r="AF23" s="156">
        <v>400</v>
      </c>
      <c r="AG23" s="156">
        <v>627</v>
      </c>
      <c r="AH23" s="157">
        <v>0.6538</v>
      </c>
      <c r="AI23" s="158">
        <v>0.770262831858407</v>
      </c>
      <c r="AK23" s="276">
        <v>71</v>
      </c>
      <c r="AL23" s="266" t="s">
        <v>84</v>
      </c>
      <c r="AM23" s="266">
        <v>400</v>
      </c>
      <c r="AN23" s="266">
        <v>584</v>
      </c>
      <c r="AO23" s="267">
        <v>0.6303</v>
      </c>
      <c r="AP23" s="277">
        <v>0.7977306451612902</v>
      </c>
      <c r="AR23" s="253">
        <v>79</v>
      </c>
      <c r="AS23" s="156" t="s">
        <v>84</v>
      </c>
      <c r="AT23" s="156">
        <v>400</v>
      </c>
      <c r="AU23" s="156">
        <v>608</v>
      </c>
      <c r="AV23" s="157">
        <v>0.553</v>
      </c>
      <c r="AW23" s="158">
        <v>0.700346153846154</v>
      </c>
      <c r="AY23" s="64">
        <v>65</v>
      </c>
      <c r="AZ23" s="65" t="s">
        <v>84</v>
      </c>
      <c r="BA23" s="65">
        <v>400</v>
      </c>
      <c r="BB23" s="65">
        <v>476</v>
      </c>
      <c r="BC23" s="66">
        <v>0.712</v>
      </c>
      <c r="BD23" s="67">
        <v>0.7823473053892216</v>
      </c>
      <c r="BF23"/>
      <c r="BG23"/>
      <c r="BH23"/>
      <c r="BI23"/>
      <c r="BJ23"/>
      <c r="BK23"/>
      <c r="BL23"/>
      <c r="BM23"/>
      <c r="BN23"/>
      <c r="BO23"/>
      <c r="BP23"/>
      <c r="BQ23"/>
    </row>
    <row r="24" spans="2:69" ht="15.75">
      <c r="B24" s="56">
        <v>13</v>
      </c>
      <c r="C24" s="57" t="s">
        <v>14</v>
      </c>
      <c r="D24" s="57">
        <v>700</v>
      </c>
      <c r="E24" s="57">
        <v>1565</v>
      </c>
      <c r="F24" s="58">
        <v>0.9879</v>
      </c>
      <c r="G24" s="59">
        <v>0.99395</v>
      </c>
      <c r="I24" s="56">
        <v>16</v>
      </c>
      <c r="J24" s="57" t="s">
        <v>14</v>
      </c>
      <c r="K24" s="57">
        <v>700</v>
      </c>
      <c r="L24" s="57">
        <v>1327</v>
      </c>
      <c r="M24" s="58">
        <v>0.9935</v>
      </c>
      <c r="N24" s="59">
        <v>0.99675</v>
      </c>
      <c r="P24" s="56">
        <v>17</v>
      </c>
      <c r="Q24" s="57" t="s">
        <v>14</v>
      </c>
      <c r="R24" s="57">
        <v>700</v>
      </c>
      <c r="S24" s="57">
        <v>1085</v>
      </c>
      <c r="T24" s="58">
        <v>0.9694</v>
      </c>
      <c r="U24" s="59">
        <v>0.9847</v>
      </c>
      <c r="W24" s="303">
        <v>13</v>
      </c>
      <c r="X24" s="308" t="s">
        <v>14</v>
      </c>
      <c r="Y24" s="308">
        <v>700</v>
      </c>
      <c r="Z24" s="308">
        <v>1653</v>
      </c>
      <c r="AA24" s="309">
        <v>0.9918</v>
      </c>
      <c r="AB24" s="310">
        <v>0.9959</v>
      </c>
      <c r="AD24" s="56">
        <v>60</v>
      </c>
      <c r="AE24" s="210" t="s">
        <v>14</v>
      </c>
      <c r="AF24" s="210">
        <v>700</v>
      </c>
      <c r="AG24" s="210">
        <v>1597</v>
      </c>
      <c r="AH24" s="151">
        <v>0.7319</v>
      </c>
      <c r="AI24" s="152">
        <v>0.8657101918465229</v>
      </c>
      <c r="AK24" s="274">
        <v>7</v>
      </c>
      <c r="AL24" s="263" t="s">
        <v>14</v>
      </c>
      <c r="AM24" s="263">
        <v>700</v>
      </c>
      <c r="AN24" s="263">
        <v>2014</v>
      </c>
      <c r="AO24" s="264">
        <v>0.998</v>
      </c>
      <c r="AP24" s="275">
        <v>0.9987777777777778</v>
      </c>
      <c r="AR24" s="245">
        <v>5</v>
      </c>
      <c r="AS24" s="210" t="s">
        <v>14</v>
      </c>
      <c r="AT24" s="210">
        <v>700</v>
      </c>
      <c r="AU24" s="210">
        <v>1723</v>
      </c>
      <c r="AV24" s="151">
        <v>0.9981</v>
      </c>
      <c r="AW24" s="152">
        <v>0.9987828584149598</v>
      </c>
      <c r="AY24" s="56">
        <v>5</v>
      </c>
      <c r="AZ24" s="57" t="s">
        <v>14</v>
      </c>
      <c r="BA24" s="57">
        <v>700</v>
      </c>
      <c r="BB24" s="57">
        <v>1273</v>
      </c>
      <c r="BC24" s="58">
        <v>0.9968</v>
      </c>
      <c r="BD24" s="59">
        <v>0.9984</v>
      </c>
      <c r="BF24"/>
      <c r="BG24"/>
      <c r="BH24"/>
      <c r="BI24"/>
      <c r="BJ24"/>
      <c r="BK24"/>
      <c r="BL24"/>
      <c r="BM24"/>
      <c r="BN24"/>
      <c r="BO24"/>
      <c r="BP24"/>
      <c r="BQ24"/>
    </row>
    <row r="25" spans="2:69" ht="15.75">
      <c r="B25" s="64">
        <v>71</v>
      </c>
      <c r="C25" s="65" t="s">
        <v>20</v>
      </c>
      <c r="D25" s="65">
        <v>700</v>
      </c>
      <c r="E25" s="65">
        <v>4062</v>
      </c>
      <c r="F25" s="66">
        <v>0.5961</v>
      </c>
      <c r="G25" s="67">
        <v>0.7659208032299192</v>
      </c>
      <c r="I25" s="64">
        <v>74</v>
      </c>
      <c r="J25" s="65" t="s">
        <v>20</v>
      </c>
      <c r="K25" s="65">
        <v>700</v>
      </c>
      <c r="L25" s="65">
        <v>4306</v>
      </c>
      <c r="M25" s="66">
        <v>0.5721</v>
      </c>
      <c r="N25" s="67">
        <v>0.7503136457260556</v>
      </c>
      <c r="P25" s="64">
        <v>68</v>
      </c>
      <c r="Q25" s="65" t="s">
        <v>20</v>
      </c>
      <c r="R25" s="65">
        <v>700</v>
      </c>
      <c r="S25" s="65">
        <v>3426</v>
      </c>
      <c r="T25" s="66">
        <v>0.6237</v>
      </c>
      <c r="U25" s="67">
        <v>0.7823740174672489</v>
      </c>
      <c r="W25" s="304">
        <v>71</v>
      </c>
      <c r="X25" s="311" t="s">
        <v>20</v>
      </c>
      <c r="Y25" s="311">
        <v>700</v>
      </c>
      <c r="Z25" s="311">
        <v>4651</v>
      </c>
      <c r="AA25" s="312">
        <v>0.5658</v>
      </c>
      <c r="AB25" s="313">
        <v>0.7243582599506868</v>
      </c>
      <c r="AD25" s="64">
        <v>72</v>
      </c>
      <c r="AE25" s="156" t="s">
        <v>20</v>
      </c>
      <c r="AF25" s="156">
        <v>700</v>
      </c>
      <c r="AG25" s="156">
        <v>4185</v>
      </c>
      <c r="AH25" s="157">
        <v>0.5381</v>
      </c>
      <c r="AI25" s="158">
        <v>0.6793631524008351</v>
      </c>
      <c r="AK25" s="276">
        <v>74</v>
      </c>
      <c r="AL25" s="266" t="s">
        <v>20</v>
      </c>
      <c r="AM25" s="266">
        <v>700</v>
      </c>
      <c r="AN25" s="266">
        <v>4325</v>
      </c>
      <c r="AO25" s="267">
        <v>0.4941</v>
      </c>
      <c r="AP25" s="277">
        <v>0.6743906593406593</v>
      </c>
      <c r="AR25" s="253">
        <v>80</v>
      </c>
      <c r="AS25" s="156" t="s">
        <v>20</v>
      </c>
      <c r="AT25" s="156">
        <v>700</v>
      </c>
      <c r="AU25" s="156">
        <v>4668</v>
      </c>
      <c r="AV25" s="157">
        <v>0.5038</v>
      </c>
      <c r="AW25" s="158">
        <v>0.6601174462705437</v>
      </c>
      <c r="AY25" s="64">
        <v>69</v>
      </c>
      <c r="AZ25" s="65" t="s">
        <v>20</v>
      </c>
      <c r="BA25" s="65">
        <v>700</v>
      </c>
      <c r="BB25" s="65">
        <v>4012</v>
      </c>
      <c r="BC25" s="66">
        <v>0.5267</v>
      </c>
      <c r="BD25" s="67">
        <v>0.6911845250255362</v>
      </c>
      <c r="BF25"/>
      <c r="BG25"/>
      <c r="BH25"/>
      <c r="BI25"/>
      <c r="BJ25"/>
      <c r="BK25"/>
      <c r="BL25"/>
      <c r="BM25"/>
      <c r="BN25"/>
      <c r="BO25"/>
      <c r="BP25"/>
      <c r="BQ25"/>
    </row>
    <row r="26" spans="2:69" ht="15.75">
      <c r="B26" s="56">
        <v>49</v>
      </c>
      <c r="C26" s="57" t="s">
        <v>203</v>
      </c>
      <c r="D26" s="57">
        <v>700</v>
      </c>
      <c r="E26" s="57">
        <v>2058</v>
      </c>
      <c r="F26" s="58">
        <v>0.8717</v>
      </c>
      <c r="G26" s="59">
        <v>0.9291750927070457</v>
      </c>
      <c r="I26" s="56">
        <v>54</v>
      </c>
      <c r="J26" s="57" t="s">
        <v>203</v>
      </c>
      <c r="K26" s="57">
        <v>700</v>
      </c>
      <c r="L26" s="57">
        <v>2498</v>
      </c>
      <c r="M26" s="58">
        <v>0.8596</v>
      </c>
      <c r="N26" s="59">
        <v>0.9223511197663097</v>
      </c>
      <c r="P26" s="56">
        <v>54</v>
      </c>
      <c r="Q26" s="57" t="s">
        <v>164</v>
      </c>
      <c r="R26" s="57">
        <v>700</v>
      </c>
      <c r="S26" s="57">
        <v>1551</v>
      </c>
      <c r="T26" s="58">
        <v>0.8168</v>
      </c>
      <c r="U26" s="59">
        <v>0.8881783933518006</v>
      </c>
      <c r="W26" s="303">
        <v>56</v>
      </c>
      <c r="X26" s="308" t="s">
        <v>164</v>
      </c>
      <c r="Y26" s="308">
        <v>700</v>
      </c>
      <c r="Z26" s="308">
        <v>2288</v>
      </c>
      <c r="AA26" s="309">
        <v>0.8679</v>
      </c>
      <c r="AB26" s="310">
        <v>0.9216714416615761</v>
      </c>
      <c r="AD26" s="56">
        <v>54</v>
      </c>
      <c r="AE26" s="210" t="s">
        <v>164</v>
      </c>
      <c r="AF26" s="210">
        <v>700</v>
      </c>
      <c r="AG26" s="210">
        <v>1992</v>
      </c>
      <c r="AH26" s="151">
        <v>0.8305</v>
      </c>
      <c r="AI26" s="152">
        <v>0.9022065217391304</v>
      </c>
      <c r="AK26" s="274">
        <v>58</v>
      </c>
      <c r="AL26" s="265" t="s">
        <v>164</v>
      </c>
      <c r="AM26" s="263">
        <v>700</v>
      </c>
      <c r="AN26" s="263">
        <v>2302</v>
      </c>
      <c r="AO26" s="264">
        <v>0.8089</v>
      </c>
      <c r="AP26" s="275">
        <v>0.8861166666666667</v>
      </c>
      <c r="AR26" s="245">
        <v>67</v>
      </c>
      <c r="AS26" s="210" t="s">
        <v>203</v>
      </c>
      <c r="AT26" s="210">
        <v>700</v>
      </c>
      <c r="AU26" s="210">
        <v>2164</v>
      </c>
      <c r="AV26" s="151">
        <v>0.7372</v>
      </c>
      <c r="AW26" s="152">
        <v>0.8419762057877813</v>
      </c>
      <c r="AY26" s="56">
        <v>40</v>
      </c>
      <c r="AZ26" s="57" t="s">
        <v>164</v>
      </c>
      <c r="BA26" s="57">
        <v>700</v>
      </c>
      <c r="BB26" s="57">
        <v>1482</v>
      </c>
      <c r="BC26" s="58">
        <v>0.8919</v>
      </c>
      <c r="BD26" s="59">
        <v>0.9275289473684211</v>
      </c>
      <c r="BF26"/>
      <c r="BG26"/>
      <c r="BH26"/>
      <c r="BI26"/>
      <c r="BJ26"/>
      <c r="BK26"/>
      <c r="BL26"/>
      <c r="BM26"/>
      <c r="BN26"/>
      <c r="BO26"/>
      <c r="BP26"/>
      <c r="BQ26"/>
    </row>
    <row r="27" spans="2:69" ht="15.75">
      <c r="B27" s="56">
        <v>64</v>
      </c>
      <c r="C27" s="57" t="s">
        <v>35</v>
      </c>
      <c r="D27" s="57">
        <v>1500</v>
      </c>
      <c r="E27" s="57">
        <v>2071</v>
      </c>
      <c r="F27" s="58">
        <v>0.7715</v>
      </c>
      <c r="G27" s="59">
        <v>0.8615926966292135</v>
      </c>
      <c r="I27" s="56">
        <v>68</v>
      </c>
      <c r="J27" s="57" t="s">
        <v>35</v>
      </c>
      <c r="K27" s="57">
        <v>1500</v>
      </c>
      <c r="L27" s="57">
        <v>2570</v>
      </c>
      <c r="M27" s="58">
        <v>0.7182</v>
      </c>
      <c r="N27" s="59">
        <v>0.8507070266753416</v>
      </c>
      <c r="P27" s="56">
        <v>67</v>
      </c>
      <c r="Q27" s="57" t="s">
        <v>35</v>
      </c>
      <c r="R27" s="57">
        <v>1500</v>
      </c>
      <c r="S27" s="57">
        <v>1729</v>
      </c>
      <c r="T27" s="58">
        <v>0.6394</v>
      </c>
      <c r="U27" s="59">
        <v>0.8000225806451613</v>
      </c>
      <c r="W27" s="303">
        <v>66</v>
      </c>
      <c r="X27" s="308" t="s">
        <v>35</v>
      </c>
      <c r="Y27" s="308">
        <v>1500</v>
      </c>
      <c r="Z27" s="308">
        <v>1964</v>
      </c>
      <c r="AA27" s="309">
        <v>0.7279</v>
      </c>
      <c r="AB27" s="310">
        <v>0.84897722323049</v>
      </c>
      <c r="AD27" s="64">
        <v>70</v>
      </c>
      <c r="AE27" s="156" t="s">
        <v>35</v>
      </c>
      <c r="AF27" s="156">
        <v>1500</v>
      </c>
      <c r="AG27" s="156">
        <v>1959</v>
      </c>
      <c r="AH27" s="157">
        <v>0.6053</v>
      </c>
      <c r="AI27" s="158">
        <v>0.7587670212765958</v>
      </c>
      <c r="AK27" s="276">
        <v>70</v>
      </c>
      <c r="AL27" s="266" t="s">
        <v>35</v>
      </c>
      <c r="AM27" s="266">
        <v>1500</v>
      </c>
      <c r="AN27" s="266">
        <v>2109</v>
      </c>
      <c r="AO27" s="267">
        <v>0.6602</v>
      </c>
      <c r="AP27" s="277">
        <v>0.7983511210762332</v>
      </c>
      <c r="AR27" s="245">
        <v>68</v>
      </c>
      <c r="AS27" s="210" t="s">
        <v>35</v>
      </c>
      <c r="AT27" s="210">
        <v>1500</v>
      </c>
      <c r="AU27" s="210">
        <v>2524</v>
      </c>
      <c r="AV27" s="151">
        <v>0.7296</v>
      </c>
      <c r="AW27" s="152">
        <v>0.8317470142977292</v>
      </c>
      <c r="AY27" s="56">
        <v>44</v>
      </c>
      <c r="AZ27" s="57" t="s">
        <v>35</v>
      </c>
      <c r="BA27" s="57">
        <v>1500</v>
      </c>
      <c r="BB27" s="57">
        <v>1936</v>
      </c>
      <c r="BC27" s="58">
        <v>0.828</v>
      </c>
      <c r="BD27" s="59">
        <v>0.9061282798833818</v>
      </c>
      <c r="BF27"/>
      <c r="BG27"/>
      <c r="BH27"/>
      <c r="BI27"/>
      <c r="BJ27"/>
      <c r="BK27"/>
      <c r="BL27"/>
      <c r="BM27"/>
      <c r="BN27"/>
      <c r="BO27"/>
      <c r="BP27"/>
      <c r="BQ27"/>
    </row>
    <row r="28" spans="2:69" ht="15.75">
      <c r="B28" s="56">
        <v>8</v>
      </c>
      <c r="C28" s="57" t="s">
        <v>7</v>
      </c>
      <c r="D28" s="57">
        <v>400</v>
      </c>
      <c r="E28" s="57">
        <v>593</v>
      </c>
      <c r="F28" s="58">
        <v>0.9965</v>
      </c>
      <c r="G28" s="59">
        <v>0.9982500000000001</v>
      </c>
      <c r="I28" s="56">
        <v>4</v>
      </c>
      <c r="J28" s="57" t="s">
        <v>7</v>
      </c>
      <c r="K28" s="57">
        <v>400</v>
      </c>
      <c r="L28" s="57">
        <v>689</v>
      </c>
      <c r="M28" s="58">
        <v>0.9986</v>
      </c>
      <c r="N28" s="59">
        <v>0.9993000000000001</v>
      </c>
      <c r="P28" s="56">
        <v>19</v>
      </c>
      <c r="Q28" s="57" t="s">
        <v>7</v>
      </c>
      <c r="R28" s="57">
        <v>400</v>
      </c>
      <c r="S28" s="57">
        <v>583</v>
      </c>
      <c r="T28" s="58">
        <v>0.9679</v>
      </c>
      <c r="U28" s="59">
        <v>0.98395</v>
      </c>
      <c r="W28" s="303">
        <v>18</v>
      </c>
      <c r="X28" s="308" t="s">
        <v>7</v>
      </c>
      <c r="Y28" s="308">
        <v>400</v>
      </c>
      <c r="Z28" s="308">
        <v>619</v>
      </c>
      <c r="AA28" s="309">
        <v>0.9885</v>
      </c>
      <c r="AB28" s="310">
        <v>0.9942500000000001</v>
      </c>
      <c r="AD28" s="56">
        <v>24</v>
      </c>
      <c r="AE28" s="210" t="s">
        <v>7</v>
      </c>
      <c r="AF28" s="210">
        <v>400</v>
      </c>
      <c r="AG28" s="210">
        <v>614</v>
      </c>
      <c r="AH28" s="151">
        <v>0.9781</v>
      </c>
      <c r="AI28" s="152">
        <v>0.98905</v>
      </c>
      <c r="AK28" s="274">
        <v>28</v>
      </c>
      <c r="AL28" s="263" t="s">
        <v>7</v>
      </c>
      <c r="AM28" s="263">
        <v>400</v>
      </c>
      <c r="AN28" s="263">
        <v>733</v>
      </c>
      <c r="AO28" s="264">
        <v>0.978</v>
      </c>
      <c r="AP28" s="275">
        <v>0.9867099236641221</v>
      </c>
      <c r="AR28" s="245">
        <v>36</v>
      </c>
      <c r="AS28" s="210" t="s">
        <v>7</v>
      </c>
      <c r="AT28" s="210">
        <v>400</v>
      </c>
      <c r="AU28" s="210">
        <v>785</v>
      </c>
      <c r="AV28" s="151">
        <v>0.9478</v>
      </c>
      <c r="AW28" s="152">
        <v>0.9718214780600462</v>
      </c>
      <c r="AY28" s="56">
        <v>20</v>
      </c>
      <c r="AZ28" s="57" t="s">
        <v>7</v>
      </c>
      <c r="BA28" s="57">
        <v>400</v>
      </c>
      <c r="BB28" s="57">
        <v>461</v>
      </c>
      <c r="BC28" s="58">
        <v>0.9578</v>
      </c>
      <c r="BD28" s="59">
        <v>0.9789</v>
      </c>
      <c r="BF28"/>
      <c r="BG28"/>
      <c r="BH28"/>
      <c r="BI28"/>
      <c r="BJ28"/>
      <c r="BK28"/>
      <c r="BL28"/>
      <c r="BM28"/>
      <c r="BN28"/>
      <c r="BO28"/>
      <c r="BP28"/>
      <c r="BQ28"/>
    </row>
    <row r="29" spans="2:69" ht="15.75">
      <c r="B29" s="56">
        <v>51</v>
      </c>
      <c r="C29" s="57" t="s">
        <v>23</v>
      </c>
      <c r="D29" s="57">
        <v>700</v>
      </c>
      <c r="E29" s="57">
        <v>1358</v>
      </c>
      <c r="F29" s="58">
        <v>0.8577</v>
      </c>
      <c r="G29" s="59">
        <v>0.9261002291475711</v>
      </c>
      <c r="I29" s="56">
        <v>67</v>
      </c>
      <c r="J29" s="57" t="s">
        <v>23</v>
      </c>
      <c r="K29" s="57">
        <v>700</v>
      </c>
      <c r="L29" s="57">
        <v>1361</v>
      </c>
      <c r="M29" s="58">
        <v>0.7521</v>
      </c>
      <c r="N29" s="59">
        <v>0.863077027027027</v>
      </c>
      <c r="P29" s="56">
        <v>58</v>
      </c>
      <c r="Q29" s="57" t="s">
        <v>23</v>
      </c>
      <c r="R29" s="57">
        <v>700</v>
      </c>
      <c r="S29" s="57">
        <v>1296</v>
      </c>
      <c r="T29" s="58">
        <v>0.79</v>
      </c>
      <c r="U29" s="59">
        <v>0.8726119402985075</v>
      </c>
      <c r="W29" s="303">
        <v>53</v>
      </c>
      <c r="X29" s="308" t="s">
        <v>23</v>
      </c>
      <c r="Y29" s="308">
        <v>700</v>
      </c>
      <c r="Z29" s="308">
        <v>1472</v>
      </c>
      <c r="AA29" s="309">
        <v>0.8825</v>
      </c>
      <c r="AB29" s="310">
        <v>0.9357213870029097</v>
      </c>
      <c r="AD29" s="56">
        <v>55</v>
      </c>
      <c r="AE29" s="210" t="s">
        <v>23</v>
      </c>
      <c r="AF29" s="210">
        <v>700</v>
      </c>
      <c r="AG29" s="210">
        <v>1209</v>
      </c>
      <c r="AH29" s="151">
        <v>0.8127</v>
      </c>
      <c r="AI29" s="152">
        <v>0.9000999999999999</v>
      </c>
      <c r="AK29" s="274">
        <v>52</v>
      </c>
      <c r="AL29" s="263" t="s">
        <v>23</v>
      </c>
      <c r="AM29" s="263">
        <v>700</v>
      </c>
      <c r="AN29" s="263">
        <v>1361</v>
      </c>
      <c r="AO29" s="264">
        <v>0.853</v>
      </c>
      <c r="AP29" s="275">
        <v>0.9118409090909091</v>
      </c>
      <c r="AR29" s="245">
        <v>61</v>
      </c>
      <c r="AS29" s="210" t="s">
        <v>23</v>
      </c>
      <c r="AT29" s="210">
        <v>700</v>
      </c>
      <c r="AU29" s="210">
        <v>1560</v>
      </c>
      <c r="AV29" s="151">
        <v>0.8068</v>
      </c>
      <c r="AW29" s="152">
        <v>0.8900863905325443</v>
      </c>
      <c r="AY29" s="56">
        <v>55</v>
      </c>
      <c r="AZ29" s="57" t="s">
        <v>23</v>
      </c>
      <c r="BA29" s="57">
        <v>700</v>
      </c>
      <c r="BB29" s="57">
        <v>1375</v>
      </c>
      <c r="BC29" s="58">
        <v>0.8013</v>
      </c>
      <c r="BD29" s="59">
        <v>0.8834086206896552</v>
      </c>
      <c r="BF29"/>
      <c r="BG29"/>
      <c r="BH29"/>
      <c r="BI29"/>
      <c r="BJ29"/>
      <c r="BK29"/>
      <c r="BL29"/>
      <c r="BM29"/>
      <c r="BN29"/>
      <c r="BO29"/>
      <c r="BP29"/>
      <c r="BQ29"/>
    </row>
    <row r="30" spans="2:69" ht="15.75">
      <c r="B30" s="56">
        <v>60</v>
      </c>
      <c r="C30" s="57" t="s">
        <v>31</v>
      </c>
      <c r="D30" s="57">
        <v>1500</v>
      </c>
      <c r="E30" s="57">
        <v>4784</v>
      </c>
      <c r="F30" s="58">
        <v>0.8212</v>
      </c>
      <c r="G30" s="59">
        <v>0.8818519319938176</v>
      </c>
      <c r="I30" s="56">
        <v>63</v>
      </c>
      <c r="J30" s="57" t="s">
        <v>31</v>
      </c>
      <c r="K30" s="57">
        <v>1500</v>
      </c>
      <c r="L30" s="57">
        <v>5566</v>
      </c>
      <c r="M30" s="58">
        <v>0.8171</v>
      </c>
      <c r="N30" s="59">
        <v>0.8904411685994648</v>
      </c>
      <c r="P30" s="56">
        <v>52</v>
      </c>
      <c r="Q30" s="57" t="s">
        <v>31</v>
      </c>
      <c r="R30" s="57">
        <v>1500</v>
      </c>
      <c r="S30" s="57">
        <v>3843</v>
      </c>
      <c r="T30" s="58">
        <v>0.8362</v>
      </c>
      <c r="U30" s="59">
        <v>0.8990459459459459</v>
      </c>
      <c r="W30" s="303">
        <v>60</v>
      </c>
      <c r="X30" s="308" t="s">
        <v>31</v>
      </c>
      <c r="Y30" s="308">
        <v>1500</v>
      </c>
      <c r="Z30" s="308">
        <v>4532</v>
      </c>
      <c r="AA30" s="309">
        <v>0.8049</v>
      </c>
      <c r="AB30" s="310">
        <v>0.8866721404928282</v>
      </c>
      <c r="AD30" s="56">
        <v>65</v>
      </c>
      <c r="AE30" s="210" t="s">
        <v>31</v>
      </c>
      <c r="AF30" s="210">
        <v>1500</v>
      </c>
      <c r="AG30" s="210">
        <v>4425</v>
      </c>
      <c r="AH30" s="151">
        <v>0.7515</v>
      </c>
      <c r="AI30" s="152">
        <v>0.8238314408770555</v>
      </c>
      <c r="AK30" s="274">
        <v>66</v>
      </c>
      <c r="AL30" s="263" t="s">
        <v>31</v>
      </c>
      <c r="AM30" s="263">
        <v>1500</v>
      </c>
      <c r="AN30" s="263">
        <v>4857</v>
      </c>
      <c r="AO30" s="264">
        <v>0.7767</v>
      </c>
      <c r="AP30" s="275">
        <v>0.8528685746777862</v>
      </c>
      <c r="AR30" s="245">
        <v>63</v>
      </c>
      <c r="AS30" s="210" t="s">
        <v>31</v>
      </c>
      <c r="AT30" s="210">
        <v>1500</v>
      </c>
      <c r="AU30" s="210">
        <v>4915</v>
      </c>
      <c r="AV30" s="151">
        <v>0.8159</v>
      </c>
      <c r="AW30" s="152">
        <v>0.8761877049180328</v>
      </c>
      <c r="AY30" s="56">
        <v>52</v>
      </c>
      <c r="AZ30" s="57" t="s">
        <v>31</v>
      </c>
      <c r="BA30" s="57">
        <v>1500</v>
      </c>
      <c r="BB30" s="57">
        <v>4164</v>
      </c>
      <c r="BC30" s="58">
        <v>0.8102</v>
      </c>
      <c r="BD30" s="59">
        <v>0.8872841371064168</v>
      </c>
      <c r="BF30"/>
      <c r="BG30"/>
      <c r="BH30"/>
      <c r="BI30"/>
      <c r="BJ30"/>
      <c r="BK30"/>
      <c r="BL30"/>
      <c r="BM30"/>
      <c r="BN30"/>
      <c r="BO30"/>
      <c r="BP30"/>
      <c r="BQ30"/>
    </row>
    <row r="31" spans="2:69" ht="15.75">
      <c r="B31" s="56">
        <v>1</v>
      </c>
      <c r="C31" s="57" t="s">
        <v>0</v>
      </c>
      <c r="D31" s="57">
        <v>700</v>
      </c>
      <c r="E31" s="57">
        <v>2082</v>
      </c>
      <c r="F31" s="58">
        <v>1</v>
      </c>
      <c r="G31" s="59">
        <v>1</v>
      </c>
      <c r="I31" s="56">
        <v>1</v>
      </c>
      <c r="J31" s="57" t="s">
        <v>0</v>
      </c>
      <c r="K31" s="57">
        <v>700</v>
      </c>
      <c r="L31" s="57">
        <v>2539</v>
      </c>
      <c r="M31" s="58">
        <v>1</v>
      </c>
      <c r="N31" s="59">
        <v>1</v>
      </c>
      <c r="P31" s="56">
        <v>1</v>
      </c>
      <c r="Q31" s="57" t="s">
        <v>0</v>
      </c>
      <c r="R31" s="57">
        <v>700</v>
      </c>
      <c r="S31" s="57">
        <v>1767</v>
      </c>
      <c r="T31" s="58">
        <v>1</v>
      </c>
      <c r="U31" s="59">
        <v>1</v>
      </c>
      <c r="W31" s="303">
        <v>1</v>
      </c>
      <c r="X31" s="308" t="s">
        <v>0</v>
      </c>
      <c r="Y31" s="308">
        <v>700</v>
      </c>
      <c r="Z31" s="308">
        <v>2014</v>
      </c>
      <c r="AA31" s="309">
        <v>1</v>
      </c>
      <c r="AB31" s="310">
        <v>1</v>
      </c>
      <c r="AD31" s="56">
        <v>1</v>
      </c>
      <c r="AE31" s="210" t="s">
        <v>0</v>
      </c>
      <c r="AF31" s="210">
        <v>700</v>
      </c>
      <c r="AG31" s="210">
        <v>1994</v>
      </c>
      <c r="AH31" s="151">
        <v>1</v>
      </c>
      <c r="AI31" s="152">
        <v>1</v>
      </c>
      <c r="AK31" s="274">
        <v>1</v>
      </c>
      <c r="AL31" s="263" t="s">
        <v>0</v>
      </c>
      <c r="AM31" s="263">
        <v>700</v>
      </c>
      <c r="AN31" s="263">
        <v>2174</v>
      </c>
      <c r="AO31" s="264">
        <v>1</v>
      </c>
      <c r="AP31" s="275">
        <v>1</v>
      </c>
      <c r="AR31" s="245">
        <v>1</v>
      </c>
      <c r="AS31" s="210" t="s">
        <v>0</v>
      </c>
      <c r="AT31" s="210">
        <v>700</v>
      </c>
      <c r="AU31" s="210">
        <v>2168</v>
      </c>
      <c r="AV31" s="151">
        <v>1</v>
      </c>
      <c r="AW31" s="152">
        <v>1</v>
      </c>
      <c r="AY31" s="56">
        <v>1</v>
      </c>
      <c r="AZ31" s="57" t="s">
        <v>0</v>
      </c>
      <c r="BA31" s="57">
        <v>700</v>
      </c>
      <c r="BB31" s="57">
        <v>1748</v>
      </c>
      <c r="BC31" s="58">
        <v>1</v>
      </c>
      <c r="BD31" s="59">
        <v>1</v>
      </c>
      <c r="BF31"/>
      <c r="BG31"/>
      <c r="BH31"/>
      <c r="BI31"/>
      <c r="BJ31"/>
      <c r="BK31"/>
      <c r="BL31"/>
      <c r="BM31"/>
      <c r="BN31"/>
      <c r="BO31"/>
      <c r="BP31"/>
      <c r="BQ31"/>
    </row>
    <row r="32" spans="2:69" ht="15.75">
      <c r="B32" s="56">
        <v>20</v>
      </c>
      <c r="C32" s="57" t="s">
        <v>102</v>
      </c>
      <c r="D32" s="57">
        <v>400</v>
      </c>
      <c r="E32" s="57">
        <v>509</v>
      </c>
      <c r="F32" s="58">
        <v>0.9776</v>
      </c>
      <c r="G32" s="59">
        <v>0.9888</v>
      </c>
      <c r="I32" s="56">
        <v>24</v>
      </c>
      <c r="J32" s="57" t="s">
        <v>102</v>
      </c>
      <c r="K32" s="57">
        <v>400</v>
      </c>
      <c r="L32" s="57">
        <v>583</v>
      </c>
      <c r="M32" s="58">
        <v>0.9841</v>
      </c>
      <c r="N32" s="59">
        <v>0.9902535928143712</v>
      </c>
      <c r="P32" s="56">
        <v>16</v>
      </c>
      <c r="Q32" s="57" t="s">
        <v>102</v>
      </c>
      <c r="R32" s="57">
        <v>400</v>
      </c>
      <c r="S32" s="57">
        <v>493</v>
      </c>
      <c r="T32" s="58">
        <v>0.9743</v>
      </c>
      <c r="U32" s="59">
        <v>0.98715</v>
      </c>
      <c r="W32" s="303">
        <v>27</v>
      </c>
      <c r="X32" s="308" t="s">
        <v>102</v>
      </c>
      <c r="Y32" s="308">
        <v>400</v>
      </c>
      <c r="Z32" s="308">
        <v>585</v>
      </c>
      <c r="AA32" s="309">
        <v>0.967</v>
      </c>
      <c r="AB32" s="310">
        <v>0.9835</v>
      </c>
      <c r="AD32" s="56">
        <v>29</v>
      </c>
      <c r="AE32" s="210" t="s">
        <v>102</v>
      </c>
      <c r="AF32" s="210">
        <v>400</v>
      </c>
      <c r="AG32" s="210">
        <v>584</v>
      </c>
      <c r="AH32" s="151">
        <v>0.9619</v>
      </c>
      <c r="AI32" s="152">
        <v>0.980024074074074</v>
      </c>
      <c r="AK32" s="274">
        <v>24</v>
      </c>
      <c r="AL32" s="263" t="s">
        <v>102</v>
      </c>
      <c r="AM32" s="263">
        <v>400</v>
      </c>
      <c r="AN32" s="263">
        <v>631</v>
      </c>
      <c r="AO32" s="264">
        <v>0.9786</v>
      </c>
      <c r="AP32" s="275">
        <v>0.9884978609625669</v>
      </c>
      <c r="AR32" s="245">
        <v>28</v>
      </c>
      <c r="AS32" s="210" t="s">
        <v>102</v>
      </c>
      <c r="AT32" s="210">
        <v>400</v>
      </c>
      <c r="AU32" s="210">
        <v>566</v>
      </c>
      <c r="AV32" s="151">
        <v>0.9847</v>
      </c>
      <c r="AW32" s="152">
        <v>0.9906454545454546</v>
      </c>
      <c r="AY32" s="56">
        <v>12</v>
      </c>
      <c r="AZ32" s="57" t="s">
        <v>102</v>
      </c>
      <c r="BA32" s="57">
        <v>400</v>
      </c>
      <c r="BB32" s="57">
        <v>487</v>
      </c>
      <c r="BC32" s="58">
        <v>0.9872</v>
      </c>
      <c r="BD32" s="59">
        <v>0.9936</v>
      </c>
      <c r="BF32"/>
      <c r="BG32"/>
      <c r="BH32"/>
      <c r="BI32"/>
      <c r="BJ32"/>
      <c r="BK32"/>
      <c r="BL32"/>
      <c r="BM32"/>
      <c r="BN32"/>
      <c r="BO32"/>
      <c r="BP32"/>
      <c r="BQ32"/>
    </row>
    <row r="33" spans="2:69" ht="15.75">
      <c r="B33" s="56">
        <v>1</v>
      </c>
      <c r="C33" s="57" t="s">
        <v>77</v>
      </c>
      <c r="D33" s="57">
        <v>700</v>
      </c>
      <c r="E33" s="57">
        <v>2827</v>
      </c>
      <c r="F33" s="58">
        <v>1</v>
      </c>
      <c r="G33" s="59">
        <v>1</v>
      </c>
      <c r="I33" s="56">
        <v>3</v>
      </c>
      <c r="J33" s="57" t="s">
        <v>77</v>
      </c>
      <c r="K33" s="57">
        <v>700</v>
      </c>
      <c r="L33" s="57">
        <v>3542</v>
      </c>
      <c r="M33" s="58">
        <v>0.9991</v>
      </c>
      <c r="N33" s="59">
        <v>0.999416011612327</v>
      </c>
      <c r="P33" s="56">
        <v>2</v>
      </c>
      <c r="Q33" s="57" t="s">
        <v>77</v>
      </c>
      <c r="R33" s="57">
        <v>700</v>
      </c>
      <c r="S33" s="57">
        <v>2975</v>
      </c>
      <c r="T33" s="58">
        <v>0.9996</v>
      </c>
      <c r="U33" s="59">
        <v>0.9998</v>
      </c>
      <c r="W33" s="303">
        <v>1</v>
      </c>
      <c r="X33" s="308" t="s">
        <v>77</v>
      </c>
      <c r="Y33" s="308">
        <v>700</v>
      </c>
      <c r="Z33" s="308">
        <v>3023</v>
      </c>
      <c r="AA33" s="309">
        <v>1</v>
      </c>
      <c r="AB33" s="310">
        <v>1</v>
      </c>
      <c r="AD33" s="56">
        <v>2</v>
      </c>
      <c r="AE33" s="210" t="s">
        <v>77</v>
      </c>
      <c r="AF33" s="210">
        <v>700</v>
      </c>
      <c r="AG33" s="210">
        <v>3331</v>
      </c>
      <c r="AH33" s="151">
        <v>0.9997</v>
      </c>
      <c r="AI33" s="152">
        <v>0.99985</v>
      </c>
      <c r="AK33" s="274">
        <v>1</v>
      </c>
      <c r="AL33" s="263" t="s">
        <v>77</v>
      </c>
      <c r="AM33" s="263">
        <v>700</v>
      </c>
      <c r="AN33" s="263">
        <v>2663</v>
      </c>
      <c r="AO33" s="264">
        <v>1</v>
      </c>
      <c r="AP33" s="275">
        <v>1</v>
      </c>
      <c r="AR33" s="245">
        <v>2</v>
      </c>
      <c r="AS33" s="210" t="s">
        <v>77</v>
      </c>
      <c r="AT33" s="210">
        <v>700</v>
      </c>
      <c r="AU33" s="210">
        <v>2620</v>
      </c>
      <c r="AV33" s="151">
        <v>0.9996</v>
      </c>
      <c r="AW33" s="152">
        <v>0.9998</v>
      </c>
      <c r="AY33" s="56">
        <v>1</v>
      </c>
      <c r="AZ33" s="57" t="s">
        <v>77</v>
      </c>
      <c r="BA33" s="57">
        <v>700</v>
      </c>
      <c r="BB33" s="57">
        <v>2255</v>
      </c>
      <c r="BC33" s="58">
        <v>1</v>
      </c>
      <c r="BD33" s="59">
        <v>1</v>
      </c>
      <c r="BF33"/>
      <c r="BG33"/>
      <c r="BH33"/>
      <c r="BI33"/>
      <c r="BJ33"/>
      <c r="BK33"/>
      <c r="BL33"/>
      <c r="BM33"/>
      <c r="BN33"/>
      <c r="BO33"/>
      <c r="BP33"/>
      <c r="BQ33"/>
    </row>
    <row r="34" spans="2:69" ht="15.75">
      <c r="B34" s="56">
        <v>45</v>
      </c>
      <c r="C34" s="57" t="s">
        <v>107</v>
      </c>
      <c r="D34" s="57">
        <v>400</v>
      </c>
      <c r="E34" s="57">
        <v>831</v>
      </c>
      <c r="F34" s="58">
        <v>0.8745</v>
      </c>
      <c r="G34" s="59">
        <v>0.93725</v>
      </c>
      <c r="I34" s="56">
        <v>34</v>
      </c>
      <c r="J34" s="57" t="s">
        <v>107</v>
      </c>
      <c r="K34" s="57">
        <v>400</v>
      </c>
      <c r="L34" s="57">
        <v>925</v>
      </c>
      <c r="M34" s="58">
        <v>0.9502</v>
      </c>
      <c r="N34" s="59">
        <v>0.9739349514563107</v>
      </c>
      <c r="P34" s="56">
        <v>38</v>
      </c>
      <c r="Q34" s="57" t="s">
        <v>107</v>
      </c>
      <c r="R34" s="57">
        <v>400</v>
      </c>
      <c r="S34" s="57">
        <v>534</v>
      </c>
      <c r="T34" s="58">
        <v>0.9063</v>
      </c>
      <c r="U34" s="59">
        <v>0.951627157360406</v>
      </c>
      <c r="W34" s="303">
        <v>30</v>
      </c>
      <c r="X34" s="308" t="s">
        <v>107</v>
      </c>
      <c r="Y34" s="308">
        <v>400</v>
      </c>
      <c r="Z34" s="308">
        <v>676</v>
      </c>
      <c r="AA34" s="309">
        <v>0.9595</v>
      </c>
      <c r="AB34" s="310">
        <v>0.9775277777777778</v>
      </c>
      <c r="AD34" s="56">
        <v>21</v>
      </c>
      <c r="AE34" s="210" t="s">
        <v>107</v>
      </c>
      <c r="AF34" s="210">
        <v>400</v>
      </c>
      <c r="AG34" s="210">
        <v>640</v>
      </c>
      <c r="AH34" s="151">
        <v>0.9864</v>
      </c>
      <c r="AI34" s="152">
        <v>0.9932000000000001</v>
      </c>
      <c r="AK34" s="274">
        <v>38</v>
      </c>
      <c r="AL34" s="263" t="s">
        <v>107</v>
      </c>
      <c r="AM34" s="263">
        <v>400</v>
      </c>
      <c r="AN34" s="263">
        <v>778</v>
      </c>
      <c r="AO34" s="264">
        <v>0.9318</v>
      </c>
      <c r="AP34" s="275">
        <v>0.9621500000000001</v>
      </c>
      <c r="AR34" s="245">
        <v>48</v>
      </c>
      <c r="AS34" s="210" t="s">
        <v>107</v>
      </c>
      <c r="AT34" s="210">
        <v>400</v>
      </c>
      <c r="AU34" s="210">
        <v>732</v>
      </c>
      <c r="AV34" s="151">
        <v>0.9253</v>
      </c>
      <c r="AW34" s="152">
        <v>0.9437523622047244</v>
      </c>
      <c r="AY34" s="56">
        <v>18</v>
      </c>
      <c r="AZ34" s="57" t="s">
        <v>107</v>
      </c>
      <c r="BA34" s="57">
        <v>400</v>
      </c>
      <c r="BB34" s="57">
        <v>621</v>
      </c>
      <c r="BC34" s="58">
        <v>0.9788</v>
      </c>
      <c r="BD34" s="59">
        <v>0.9894000000000001</v>
      </c>
      <c r="BF34"/>
      <c r="BG34"/>
      <c r="BH34"/>
      <c r="BI34"/>
      <c r="BJ34"/>
      <c r="BK34"/>
      <c r="BL34"/>
      <c r="BM34"/>
      <c r="BN34"/>
      <c r="BO34"/>
      <c r="BP34"/>
      <c r="BQ34"/>
    </row>
    <row r="35" spans="2:69" ht="15.75">
      <c r="B35" s="56">
        <v>59</v>
      </c>
      <c r="C35" s="57" t="s">
        <v>192</v>
      </c>
      <c r="D35" s="57">
        <v>1500</v>
      </c>
      <c r="E35" s="57">
        <v>2234</v>
      </c>
      <c r="F35" s="58">
        <v>0.8072</v>
      </c>
      <c r="G35" s="59">
        <v>0.8960300603400988</v>
      </c>
      <c r="I35" s="56">
        <v>60</v>
      </c>
      <c r="J35" s="57" t="s">
        <v>192</v>
      </c>
      <c r="K35" s="57">
        <v>1500</v>
      </c>
      <c r="L35" s="57">
        <v>2751</v>
      </c>
      <c r="M35" s="58">
        <v>0.8276</v>
      </c>
      <c r="N35" s="59">
        <v>0.9020525697503671</v>
      </c>
      <c r="P35" s="56">
        <v>61</v>
      </c>
      <c r="Q35" s="57" t="s">
        <v>168</v>
      </c>
      <c r="R35" s="57">
        <v>1500</v>
      </c>
      <c r="S35" s="57">
        <v>2339</v>
      </c>
      <c r="T35" s="58">
        <v>0.737</v>
      </c>
      <c r="U35" s="59">
        <v>0.858087852494577</v>
      </c>
      <c r="W35" s="303">
        <v>62</v>
      </c>
      <c r="X35" s="308" t="s">
        <v>192</v>
      </c>
      <c r="Y35" s="308">
        <v>1500</v>
      </c>
      <c r="Z35" s="308">
        <v>2443</v>
      </c>
      <c r="AA35" s="309">
        <v>0.7894</v>
      </c>
      <c r="AB35" s="310">
        <v>0.8746019607843137</v>
      </c>
      <c r="AD35" s="56">
        <v>58</v>
      </c>
      <c r="AE35" s="210" t="s">
        <v>192</v>
      </c>
      <c r="AF35" s="210">
        <v>1500</v>
      </c>
      <c r="AG35" s="210">
        <v>2184</v>
      </c>
      <c r="AH35" s="151">
        <v>0.7824</v>
      </c>
      <c r="AI35" s="152">
        <v>0.8724624584717608</v>
      </c>
      <c r="AK35" s="274">
        <v>61</v>
      </c>
      <c r="AL35" s="263" t="s">
        <v>192</v>
      </c>
      <c r="AM35" s="263">
        <v>1500</v>
      </c>
      <c r="AN35" s="263">
        <v>2537</v>
      </c>
      <c r="AO35" s="264">
        <v>0.7779</v>
      </c>
      <c r="AP35" s="275">
        <v>0.8715120767494358</v>
      </c>
      <c r="AR35" s="245">
        <v>62</v>
      </c>
      <c r="AS35" s="210" t="s">
        <v>192</v>
      </c>
      <c r="AT35" s="210">
        <v>1500</v>
      </c>
      <c r="AU35" s="210">
        <v>2357</v>
      </c>
      <c r="AV35" s="151">
        <v>0.7936</v>
      </c>
      <c r="AW35" s="152">
        <v>0.8816389134554643</v>
      </c>
      <c r="AY35" s="56">
        <v>48</v>
      </c>
      <c r="AZ35" s="57" t="s">
        <v>168</v>
      </c>
      <c r="BA35" s="57">
        <v>1500</v>
      </c>
      <c r="BB35" s="57">
        <v>2070</v>
      </c>
      <c r="BC35" s="58">
        <v>0.8132</v>
      </c>
      <c r="BD35" s="59">
        <v>0.8959548387096774</v>
      </c>
      <c r="BF35"/>
      <c r="BG35"/>
      <c r="BH35"/>
      <c r="BI35"/>
      <c r="BJ35"/>
      <c r="BK35"/>
      <c r="BL35"/>
      <c r="BM35"/>
      <c r="BN35"/>
      <c r="BO35"/>
      <c r="BP35"/>
      <c r="BQ35"/>
    </row>
    <row r="36" spans="2:69" ht="15.75">
      <c r="B36" s="56">
        <v>31</v>
      </c>
      <c r="C36" s="57" t="s">
        <v>113</v>
      </c>
      <c r="D36" s="57">
        <v>700</v>
      </c>
      <c r="E36" s="57">
        <v>1955</v>
      </c>
      <c r="F36" s="58">
        <v>0.9565</v>
      </c>
      <c r="G36" s="59">
        <v>0.9761402953586498</v>
      </c>
      <c r="I36" s="56">
        <v>46</v>
      </c>
      <c r="J36" s="57" t="s">
        <v>113</v>
      </c>
      <c r="K36" s="57">
        <v>700</v>
      </c>
      <c r="L36" s="57">
        <v>2332</v>
      </c>
      <c r="M36" s="58">
        <v>0.9191</v>
      </c>
      <c r="N36" s="59">
        <v>0.943801458198315</v>
      </c>
      <c r="P36" s="56">
        <v>36</v>
      </c>
      <c r="Q36" s="57" t="s">
        <v>113</v>
      </c>
      <c r="R36" s="57">
        <v>700</v>
      </c>
      <c r="S36" s="57">
        <v>2435</v>
      </c>
      <c r="T36" s="58">
        <v>0.9186</v>
      </c>
      <c r="U36" s="59">
        <v>0.9544704545454545</v>
      </c>
      <c r="W36" s="303">
        <v>48</v>
      </c>
      <c r="X36" s="308" t="s">
        <v>113</v>
      </c>
      <c r="Y36" s="308">
        <v>700</v>
      </c>
      <c r="Z36" s="308">
        <v>2214</v>
      </c>
      <c r="AA36" s="309">
        <v>0.896</v>
      </c>
      <c r="AB36" s="310">
        <v>0.9453878097789685</v>
      </c>
      <c r="AD36" s="56">
        <v>36</v>
      </c>
      <c r="AE36" s="210" t="s">
        <v>113</v>
      </c>
      <c r="AF36" s="210">
        <v>700</v>
      </c>
      <c r="AG36" s="210">
        <v>2431</v>
      </c>
      <c r="AH36" s="151">
        <v>0.9451</v>
      </c>
      <c r="AI36" s="152">
        <v>0.9701284753363228</v>
      </c>
      <c r="AK36" s="274">
        <v>45</v>
      </c>
      <c r="AL36" s="263" t="s">
        <v>113</v>
      </c>
      <c r="AM36" s="263">
        <v>700</v>
      </c>
      <c r="AN36" s="263">
        <v>2572</v>
      </c>
      <c r="AO36" s="264">
        <v>0.8933</v>
      </c>
      <c r="AP36" s="275">
        <v>0.9421589820359282</v>
      </c>
      <c r="AR36" s="245">
        <v>50</v>
      </c>
      <c r="AS36" s="210" t="s">
        <v>113</v>
      </c>
      <c r="AT36" s="210">
        <v>700</v>
      </c>
      <c r="AU36" s="210">
        <v>2533</v>
      </c>
      <c r="AV36" s="151">
        <v>0.8841</v>
      </c>
      <c r="AW36" s="152">
        <v>0.9299694630872484</v>
      </c>
      <c r="AY36" s="56">
        <v>41</v>
      </c>
      <c r="AZ36" s="57" t="s">
        <v>113</v>
      </c>
      <c r="BA36" s="57">
        <v>700</v>
      </c>
      <c r="BB36" s="57">
        <v>1795</v>
      </c>
      <c r="BC36" s="58">
        <v>0.8656</v>
      </c>
      <c r="BD36" s="59">
        <v>0.9216297872340425</v>
      </c>
      <c r="BF36"/>
      <c r="BG36"/>
      <c r="BH36"/>
      <c r="BI36"/>
      <c r="BJ36"/>
      <c r="BK36"/>
      <c r="BL36"/>
      <c r="BM36"/>
      <c r="BN36"/>
      <c r="BO36"/>
      <c r="BP36"/>
      <c r="BQ36"/>
    </row>
    <row r="37" spans="2:69" ht="15.75">
      <c r="B37" s="56">
        <v>65</v>
      </c>
      <c r="C37" s="57" t="s">
        <v>86</v>
      </c>
      <c r="D37" s="57">
        <v>1800</v>
      </c>
      <c r="E37" s="57">
        <v>819</v>
      </c>
      <c r="F37" s="58">
        <v>0.9424</v>
      </c>
      <c r="G37" s="59">
        <v>0.8599203647416414</v>
      </c>
      <c r="I37" s="56">
        <v>64</v>
      </c>
      <c r="J37" s="57" t="s">
        <v>86</v>
      </c>
      <c r="K37" s="57">
        <v>1800</v>
      </c>
      <c r="L37" s="57">
        <v>1122</v>
      </c>
      <c r="M37" s="58">
        <v>0.9055</v>
      </c>
      <c r="N37" s="59">
        <v>0.8762045454545454</v>
      </c>
      <c r="P37" s="56">
        <v>46</v>
      </c>
      <c r="Q37" s="57" t="s">
        <v>86</v>
      </c>
      <c r="R37" s="57">
        <v>1800</v>
      </c>
      <c r="S37" s="57">
        <v>1451</v>
      </c>
      <c r="T37" s="58">
        <v>0.9299</v>
      </c>
      <c r="U37" s="59">
        <v>0.9184115108236773</v>
      </c>
      <c r="W37" s="303">
        <v>44</v>
      </c>
      <c r="X37" s="308" t="s">
        <v>86</v>
      </c>
      <c r="Y37" s="308">
        <v>1800</v>
      </c>
      <c r="Z37" s="308">
        <v>1887</v>
      </c>
      <c r="AA37" s="309">
        <v>0.9052</v>
      </c>
      <c r="AB37" s="310">
        <v>0.9495962453066333</v>
      </c>
      <c r="AD37" s="56">
        <v>67</v>
      </c>
      <c r="AE37" s="210" t="s">
        <v>86</v>
      </c>
      <c r="AF37" s="210">
        <v>1800</v>
      </c>
      <c r="AG37" s="210">
        <v>606</v>
      </c>
      <c r="AH37" s="151">
        <v>0.8939</v>
      </c>
      <c r="AI37" s="152">
        <v>0.8136436744847193</v>
      </c>
      <c r="AK37" s="276">
        <v>73</v>
      </c>
      <c r="AL37" s="266" t="s">
        <v>86</v>
      </c>
      <c r="AM37" s="266">
        <v>1800</v>
      </c>
      <c r="AN37" s="266">
        <v>756</v>
      </c>
      <c r="AO37" s="267">
        <v>0.6912</v>
      </c>
      <c r="AP37" s="277">
        <v>0.717193984962406</v>
      </c>
      <c r="AR37" s="253">
        <v>76</v>
      </c>
      <c r="AS37" s="156" t="s">
        <v>86</v>
      </c>
      <c r="AT37" s="156">
        <v>1800</v>
      </c>
      <c r="AU37" s="156">
        <v>603</v>
      </c>
      <c r="AV37" s="157">
        <v>0.8027</v>
      </c>
      <c r="AW37" s="158">
        <v>0.7570718045112781</v>
      </c>
      <c r="AY37" s="64">
        <v>66</v>
      </c>
      <c r="AZ37" s="65" t="s">
        <v>86</v>
      </c>
      <c r="BA37" s="65">
        <v>1800</v>
      </c>
      <c r="BB37" s="65">
        <v>427</v>
      </c>
      <c r="BC37" s="66">
        <v>0.8653</v>
      </c>
      <c r="BD37" s="67">
        <v>0.7727773712737127</v>
      </c>
      <c r="BF37"/>
      <c r="BG37"/>
      <c r="BH37"/>
      <c r="BI37"/>
      <c r="BJ37"/>
      <c r="BK37"/>
      <c r="BL37"/>
      <c r="BM37"/>
      <c r="BN37"/>
      <c r="BO37"/>
      <c r="BP37"/>
      <c r="BQ37"/>
    </row>
    <row r="38" spans="2:69" ht="15.75">
      <c r="B38" s="56">
        <v>41</v>
      </c>
      <c r="C38" s="57" t="s">
        <v>27</v>
      </c>
      <c r="D38" s="57">
        <v>400</v>
      </c>
      <c r="E38" s="57">
        <v>539</v>
      </c>
      <c r="F38" s="58">
        <v>0.8982</v>
      </c>
      <c r="G38" s="59">
        <v>0.9491</v>
      </c>
      <c r="I38" s="56">
        <v>40</v>
      </c>
      <c r="J38" s="57" t="s">
        <v>27</v>
      </c>
      <c r="K38" s="57">
        <v>400</v>
      </c>
      <c r="L38" s="57">
        <v>636</v>
      </c>
      <c r="M38" s="58">
        <v>0.9268</v>
      </c>
      <c r="N38" s="59">
        <v>0.956476923076923</v>
      </c>
      <c r="P38" s="56">
        <v>35</v>
      </c>
      <c r="Q38" s="57" t="s">
        <v>27</v>
      </c>
      <c r="R38" s="57">
        <v>400</v>
      </c>
      <c r="S38" s="57">
        <v>368</v>
      </c>
      <c r="T38" s="58">
        <v>0.945</v>
      </c>
      <c r="U38" s="59">
        <v>0.9564999999999999</v>
      </c>
      <c r="W38" s="303">
        <v>42</v>
      </c>
      <c r="X38" s="308" t="s">
        <v>27</v>
      </c>
      <c r="Y38" s="308">
        <v>400</v>
      </c>
      <c r="Z38" s="308">
        <v>492</v>
      </c>
      <c r="AA38" s="309">
        <v>0.9078</v>
      </c>
      <c r="AB38" s="310">
        <v>0.9521035928143713</v>
      </c>
      <c r="AD38" s="56">
        <v>45</v>
      </c>
      <c r="AE38" s="210" t="s">
        <v>27</v>
      </c>
      <c r="AF38" s="210">
        <v>400</v>
      </c>
      <c r="AG38" s="210">
        <v>482</v>
      </c>
      <c r="AH38" s="151">
        <v>0.9181</v>
      </c>
      <c r="AI38" s="152">
        <v>0.9400908921933085</v>
      </c>
      <c r="AK38" s="274">
        <v>44</v>
      </c>
      <c r="AL38" s="263" t="s">
        <v>27</v>
      </c>
      <c r="AM38" s="263">
        <v>400</v>
      </c>
      <c r="AN38" s="263">
        <v>661</v>
      </c>
      <c r="AO38" s="264">
        <v>0.9048</v>
      </c>
      <c r="AP38" s="275">
        <v>0.9462215102974829</v>
      </c>
      <c r="AR38" s="245">
        <v>47</v>
      </c>
      <c r="AS38" s="210" t="s">
        <v>27</v>
      </c>
      <c r="AT38" s="210">
        <v>400</v>
      </c>
      <c r="AU38" s="210">
        <v>596</v>
      </c>
      <c r="AV38" s="151">
        <v>0.9012</v>
      </c>
      <c r="AW38" s="152">
        <v>0.9461489614243324</v>
      </c>
      <c r="AY38" s="56">
        <v>47</v>
      </c>
      <c r="AZ38" s="57" t="s">
        <v>27</v>
      </c>
      <c r="BA38" s="57">
        <v>400</v>
      </c>
      <c r="BB38" s="57">
        <v>404</v>
      </c>
      <c r="BC38" s="58">
        <v>0.8333</v>
      </c>
      <c r="BD38" s="59">
        <v>0.8973517543859649</v>
      </c>
      <c r="BF38"/>
      <c r="BG38"/>
      <c r="BH38"/>
      <c r="BI38"/>
      <c r="BJ38"/>
      <c r="BK38"/>
      <c r="BL38"/>
      <c r="BM38"/>
      <c r="BN38"/>
      <c r="BO38"/>
      <c r="BP38"/>
      <c r="BQ38"/>
    </row>
    <row r="39" spans="2:69" ht="15.75">
      <c r="B39" s="56">
        <v>1</v>
      </c>
      <c r="C39" s="57" t="s">
        <v>33</v>
      </c>
      <c r="D39" s="57">
        <v>400</v>
      </c>
      <c r="E39" s="57">
        <v>568</v>
      </c>
      <c r="F39" s="58">
        <v>1</v>
      </c>
      <c r="G39" s="59">
        <v>1</v>
      </c>
      <c r="I39" s="56">
        <v>14</v>
      </c>
      <c r="J39" s="57" t="s">
        <v>33</v>
      </c>
      <c r="K39" s="57">
        <v>400</v>
      </c>
      <c r="L39" s="57">
        <v>657</v>
      </c>
      <c r="M39" s="58">
        <v>0.9942</v>
      </c>
      <c r="N39" s="59">
        <v>0.9971</v>
      </c>
      <c r="P39" s="56">
        <v>5</v>
      </c>
      <c r="Q39" s="57" t="s">
        <v>33</v>
      </c>
      <c r="R39" s="57">
        <v>400</v>
      </c>
      <c r="S39" s="57">
        <v>513</v>
      </c>
      <c r="T39" s="58">
        <v>0.9984</v>
      </c>
      <c r="U39" s="59">
        <v>0.9992</v>
      </c>
      <c r="W39" s="303">
        <v>8</v>
      </c>
      <c r="X39" s="308" t="s">
        <v>33</v>
      </c>
      <c r="Y39" s="308">
        <v>400</v>
      </c>
      <c r="Z39" s="308">
        <v>764</v>
      </c>
      <c r="AA39" s="309">
        <v>0.9985</v>
      </c>
      <c r="AB39" s="310">
        <v>0.998671965317919</v>
      </c>
      <c r="AD39" s="56">
        <v>11</v>
      </c>
      <c r="AE39" s="210" t="s">
        <v>33</v>
      </c>
      <c r="AF39" s="210">
        <v>400</v>
      </c>
      <c r="AG39" s="210">
        <v>616</v>
      </c>
      <c r="AH39" s="151">
        <v>0.9971</v>
      </c>
      <c r="AI39" s="152">
        <v>0.9972254966887417</v>
      </c>
      <c r="AK39" s="274">
        <v>11</v>
      </c>
      <c r="AL39" s="263" t="s">
        <v>33</v>
      </c>
      <c r="AM39" s="263">
        <v>400</v>
      </c>
      <c r="AN39" s="263">
        <v>674</v>
      </c>
      <c r="AO39" s="264">
        <v>0.9962</v>
      </c>
      <c r="AP39" s="275">
        <v>0.9981</v>
      </c>
      <c r="AR39" s="245">
        <v>37</v>
      </c>
      <c r="AS39" s="210" t="s">
        <v>33</v>
      </c>
      <c r="AT39" s="210">
        <v>400</v>
      </c>
      <c r="AU39" s="210">
        <v>729</v>
      </c>
      <c r="AV39" s="151">
        <v>0.9466</v>
      </c>
      <c r="AW39" s="152">
        <v>0.9714404958677686</v>
      </c>
      <c r="AY39" s="56">
        <v>26</v>
      </c>
      <c r="AZ39" s="57" t="s">
        <v>33</v>
      </c>
      <c r="BA39" s="57">
        <v>400</v>
      </c>
      <c r="BB39" s="57">
        <v>485</v>
      </c>
      <c r="BC39" s="58">
        <v>0.9352</v>
      </c>
      <c r="BD39" s="59">
        <v>0.9656582524271844</v>
      </c>
      <c r="BF39"/>
      <c r="BG39"/>
      <c r="BH39"/>
      <c r="BI39"/>
      <c r="BJ39"/>
      <c r="BK39"/>
      <c r="BL39"/>
      <c r="BM39"/>
      <c r="BN39"/>
      <c r="BO39"/>
      <c r="BP39"/>
      <c r="BQ39"/>
    </row>
    <row r="40" spans="2:69" ht="15.75">
      <c r="B40" s="56">
        <v>1</v>
      </c>
      <c r="C40" s="57" t="s">
        <v>16</v>
      </c>
      <c r="D40" s="57">
        <v>400</v>
      </c>
      <c r="E40" s="57">
        <v>697</v>
      </c>
      <c r="F40" s="58">
        <v>1</v>
      </c>
      <c r="G40" s="59">
        <v>1</v>
      </c>
      <c r="I40" s="56">
        <v>1</v>
      </c>
      <c r="J40" s="57" t="s">
        <v>16</v>
      </c>
      <c r="K40" s="57">
        <v>400</v>
      </c>
      <c r="L40" s="57">
        <v>752</v>
      </c>
      <c r="M40" s="58">
        <v>1</v>
      </c>
      <c r="N40" s="59">
        <v>1</v>
      </c>
      <c r="P40" s="56">
        <v>1</v>
      </c>
      <c r="Q40" s="57" t="s">
        <v>16</v>
      </c>
      <c r="R40" s="57">
        <v>400</v>
      </c>
      <c r="S40" s="57">
        <v>553</v>
      </c>
      <c r="T40" s="58">
        <v>1</v>
      </c>
      <c r="U40" s="59">
        <v>1</v>
      </c>
      <c r="W40" s="303">
        <v>1</v>
      </c>
      <c r="X40" s="308" t="s">
        <v>16</v>
      </c>
      <c r="Y40" s="308">
        <v>400</v>
      </c>
      <c r="Z40" s="308">
        <v>678</v>
      </c>
      <c r="AA40" s="309">
        <v>1</v>
      </c>
      <c r="AB40" s="310">
        <v>1</v>
      </c>
      <c r="AD40" s="56">
        <v>1</v>
      </c>
      <c r="AE40" s="210" t="s">
        <v>16</v>
      </c>
      <c r="AF40" s="210">
        <v>400</v>
      </c>
      <c r="AG40" s="210">
        <v>703</v>
      </c>
      <c r="AH40" s="151">
        <v>1</v>
      </c>
      <c r="AI40" s="152">
        <v>1</v>
      </c>
      <c r="AK40" s="274">
        <v>1</v>
      </c>
      <c r="AL40" s="263" t="s">
        <v>16</v>
      </c>
      <c r="AM40" s="263">
        <v>400</v>
      </c>
      <c r="AN40" s="263">
        <v>696</v>
      </c>
      <c r="AO40" s="264">
        <v>1</v>
      </c>
      <c r="AP40" s="275">
        <v>1</v>
      </c>
      <c r="AR40" s="245">
        <v>1</v>
      </c>
      <c r="AS40" s="210" t="s">
        <v>16</v>
      </c>
      <c r="AT40" s="210">
        <v>400</v>
      </c>
      <c r="AU40" s="210">
        <v>803</v>
      </c>
      <c r="AV40" s="151">
        <v>1</v>
      </c>
      <c r="AW40" s="152">
        <v>1</v>
      </c>
      <c r="AY40" s="56">
        <v>1</v>
      </c>
      <c r="AZ40" s="57" t="s">
        <v>16</v>
      </c>
      <c r="BA40" s="57">
        <v>400</v>
      </c>
      <c r="BB40" s="57">
        <v>1369</v>
      </c>
      <c r="BC40" s="58">
        <v>1</v>
      </c>
      <c r="BD40" s="59">
        <v>1</v>
      </c>
      <c r="BF40"/>
      <c r="BG40"/>
      <c r="BH40"/>
      <c r="BI40"/>
      <c r="BJ40"/>
      <c r="BK40"/>
      <c r="BL40"/>
      <c r="BM40"/>
      <c r="BN40"/>
      <c r="BO40"/>
      <c r="BP40"/>
      <c r="BQ40"/>
    </row>
    <row r="41" spans="2:69" ht="15.75">
      <c r="B41" s="56">
        <v>4</v>
      </c>
      <c r="C41" s="57" t="s">
        <v>198</v>
      </c>
      <c r="D41" s="57">
        <v>400</v>
      </c>
      <c r="E41" s="57">
        <v>570</v>
      </c>
      <c r="F41" s="58">
        <v>0.9986</v>
      </c>
      <c r="G41" s="59">
        <v>0.9993000000000001</v>
      </c>
      <c r="I41" s="56">
        <v>19</v>
      </c>
      <c r="J41" s="57" t="s">
        <v>198</v>
      </c>
      <c r="K41" s="57">
        <v>400</v>
      </c>
      <c r="L41" s="57">
        <v>869</v>
      </c>
      <c r="M41" s="58">
        <v>0.9955</v>
      </c>
      <c r="N41" s="59">
        <v>0.9963415492957747</v>
      </c>
      <c r="P41" s="56">
        <v>1</v>
      </c>
      <c r="Q41" s="57" t="s">
        <v>162</v>
      </c>
      <c r="R41" s="57">
        <v>400</v>
      </c>
      <c r="S41" s="57">
        <v>513</v>
      </c>
      <c r="T41" s="58">
        <v>1</v>
      </c>
      <c r="U41" s="59">
        <v>1</v>
      </c>
      <c r="W41" s="303">
        <v>5</v>
      </c>
      <c r="X41" s="308" t="s">
        <v>162</v>
      </c>
      <c r="Y41" s="308">
        <v>400</v>
      </c>
      <c r="Z41" s="308">
        <v>593</v>
      </c>
      <c r="AA41" s="309">
        <v>1</v>
      </c>
      <c r="AB41" s="310">
        <v>0.9993212669683258</v>
      </c>
      <c r="AD41" s="56">
        <v>1</v>
      </c>
      <c r="AE41" s="210" t="s">
        <v>198</v>
      </c>
      <c r="AF41" s="210">
        <v>400</v>
      </c>
      <c r="AG41" s="210">
        <v>545</v>
      </c>
      <c r="AH41" s="151">
        <v>1</v>
      </c>
      <c r="AI41" s="152">
        <v>1</v>
      </c>
      <c r="AK41" s="274">
        <v>4</v>
      </c>
      <c r="AL41" s="265" t="s">
        <v>162</v>
      </c>
      <c r="AM41" s="263">
        <v>400</v>
      </c>
      <c r="AN41" s="263">
        <v>666</v>
      </c>
      <c r="AO41" s="264">
        <v>0.9984</v>
      </c>
      <c r="AP41" s="275">
        <v>0.9992</v>
      </c>
      <c r="AR41" s="245">
        <v>8</v>
      </c>
      <c r="AS41" s="210" t="s">
        <v>198</v>
      </c>
      <c r="AT41" s="210">
        <v>400</v>
      </c>
      <c r="AU41" s="210">
        <v>557</v>
      </c>
      <c r="AV41" s="151">
        <v>0.9988</v>
      </c>
      <c r="AW41" s="152">
        <v>0.9985735537190082</v>
      </c>
      <c r="AY41" s="56">
        <v>1</v>
      </c>
      <c r="AZ41" s="57" t="s">
        <v>162</v>
      </c>
      <c r="BA41" s="57">
        <v>400</v>
      </c>
      <c r="BB41" s="57">
        <v>835</v>
      </c>
      <c r="BC41" s="58">
        <v>1</v>
      </c>
      <c r="BD41" s="59">
        <v>1</v>
      </c>
      <c r="BF41"/>
      <c r="BG41"/>
      <c r="BH41"/>
      <c r="BI41"/>
      <c r="BJ41"/>
      <c r="BK41"/>
      <c r="BL41"/>
      <c r="BM41"/>
      <c r="BN41"/>
      <c r="BO41"/>
      <c r="BP41"/>
      <c r="BQ41"/>
    </row>
    <row r="42" spans="2:69" ht="15.75">
      <c r="B42" s="56">
        <v>34</v>
      </c>
      <c r="C42" s="57" t="s">
        <v>10</v>
      </c>
      <c r="D42" s="57">
        <v>400</v>
      </c>
      <c r="E42" s="57">
        <v>752</v>
      </c>
      <c r="F42" s="58">
        <v>0.9458</v>
      </c>
      <c r="G42" s="59">
        <v>0.9713347826086957</v>
      </c>
      <c r="I42" s="56">
        <v>39</v>
      </c>
      <c r="J42" s="57" t="s">
        <v>10</v>
      </c>
      <c r="K42" s="57">
        <v>400</v>
      </c>
      <c r="L42" s="57">
        <v>820</v>
      </c>
      <c r="M42" s="58">
        <v>0.917</v>
      </c>
      <c r="N42" s="59">
        <v>0.9574361702127661</v>
      </c>
      <c r="P42" s="56">
        <v>30</v>
      </c>
      <c r="Q42" s="57" t="s">
        <v>10</v>
      </c>
      <c r="R42" s="57">
        <v>400</v>
      </c>
      <c r="S42" s="57">
        <v>685</v>
      </c>
      <c r="T42" s="58">
        <v>0.9286</v>
      </c>
      <c r="U42" s="59">
        <v>0.9642999999999999</v>
      </c>
      <c r="W42" s="303">
        <v>40</v>
      </c>
      <c r="X42" s="308" t="s">
        <v>10</v>
      </c>
      <c r="Y42" s="308">
        <v>400</v>
      </c>
      <c r="Z42" s="308">
        <v>975</v>
      </c>
      <c r="AA42" s="309">
        <v>0.9166</v>
      </c>
      <c r="AB42" s="310">
        <v>0.9545447844228094</v>
      </c>
      <c r="AD42" s="56">
        <v>46</v>
      </c>
      <c r="AE42" s="210" t="s">
        <v>10</v>
      </c>
      <c r="AF42" s="210">
        <v>400</v>
      </c>
      <c r="AG42" s="210">
        <v>786</v>
      </c>
      <c r="AH42" s="151">
        <v>0.9004</v>
      </c>
      <c r="AI42" s="152">
        <v>0.9396117647058824</v>
      </c>
      <c r="AK42" s="274">
        <v>54</v>
      </c>
      <c r="AL42" s="263" t="s">
        <v>10</v>
      </c>
      <c r="AM42" s="263">
        <v>400</v>
      </c>
      <c r="AN42" s="263">
        <v>974</v>
      </c>
      <c r="AO42" s="264">
        <v>0.8333</v>
      </c>
      <c r="AP42" s="275">
        <v>0.907987386018237</v>
      </c>
      <c r="AR42" s="253">
        <v>74</v>
      </c>
      <c r="AS42" s="156" t="s">
        <v>10</v>
      </c>
      <c r="AT42" s="156">
        <v>400</v>
      </c>
      <c r="AU42" s="156">
        <v>997</v>
      </c>
      <c r="AV42" s="157">
        <v>0.6578</v>
      </c>
      <c r="AW42" s="158">
        <v>0.7943237288135594</v>
      </c>
      <c r="AY42" s="56">
        <v>59</v>
      </c>
      <c r="AZ42" s="57" t="s">
        <v>10</v>
      </c>
      <c r="BA42" s="57">
        <v>400</v>
      </c>
      <c r="BB42" s="57">
        <v>617</v>
      </c>
      <c r="BC42" s="58">
        <v>0.758</v>
      </c>
      <c r="BD42" s="59">
        <v>0.843</v>
      </c>
      <c r="BF42"/>
      <c r="BG42"/>
      <c r="BH42"/>
      <c r="BI42"/>
      <c r="BJ42"/>
      <c r="BK42"/>
      <c r="BL42"/>
      <c r="BM42"/>
      <c r="BN42"/>
      <c r="BO42"/>
      <c r="BP42"/>
      <c r="BQ42"/>
    </row>
    <row r="43" spans="2:69" ht="15.75">
      <c r="B43" s="56">
        <v>17</v>
      </c>
      <c r="C43" s="57" t="s">
        <v>28</v>
      </c>
      <c r="D43" s="57">
        <v>400</v>
      </c>
      <c r="E43" s="57">
        <v>754</v>
      </c>
      <c r="F43" s="58">
        <v>0.9858</v>
      </c>
      <c r="G43" s="59">
        <v>0.9923897959183674</v>
      </c>
      <c r="I43" s="56">
        <v>23</v>
      </c>
      <c r="J43" s="57" t="s">
        <v>28</v>
      </c>
      <c r="K43" s="57">
        <v>400</v>
      </c>
      <c r="L43" s="57">
        <v>971</v>
      </c>
      <c r="M43" s="58">
        <v>0.9833</v>
      </c>
      <c r="N43" s="59">
        <v>0.9904</v>
      </c>
      <c r="P43" s="56">
        <v>10</v>
      </c>
      <c r="Q43" s="57" t="s">
        <v>28</v>
      </c>
      <c r="R43" s="57">
        <v>400</v>
      </c>
      <c r="S43" s="57">
        <v>823</v>
      </c>
      <c r="T43" s="58">
        <v>0.9851</v>
      </c>
      <c r="U43" s="59">
        <v>0.99255</v>
      </c>
      <c r="W43" s="303">
        <v>19</v>
      </c>
      <c r="X43" s="308" t="s">
        <v>28</v>
      </c>
      <c r="Y43" s="308">
        <v>400</v>
      </c>
      <c r="Z43" s="308">
        <v>865</v>
      </c>
      <c r="AA43" s="309">
        <v>0.9867</v>
      </c>
      <c r="AB43" s="310">
        <v>0.99335</v>
      </c>
      <c r="AD43" s="56">
        <v>31</v>
      </c>
      <c r="AE43" s="210" t="s">
        <v>28</v>
      </c>
      <c r="AF43" s="210">
        <v>400</v>
      </c>
      <c r="AG43" s="210">
        <v>888</v>
      </c>
      <c r="AH43" s="151">
        <v>0.9567</v>
      </c>
      <c r="AI43" s="152">
        <v>0.97835</v>
      </c>
      <c r="AK43" s="274">
        <v>50</v>
      </c>
      <c r="AL43" s="263" t="s">
        <v>28</v>
      </c>
      <c r="AM43" s="263">
        <v>400</v>
      </c>
      <c r="AN43" s="263">
        <v>1076</v>
      </c>
      <c r="AO43" s="264">
        <v>0.8482</v>
      </c>
      <c r="AP43" s="275">
        <v>0.9196773955773956</v>
      </c>
      <c r="AR43" s="245">
        <v>71</v>
      </c>
      <c r="AS43" s="210" t="s">
        <v>28</v>
      </c>
      <c r="AT43" s="210">
        <v>400</v>
      </c>
      <c r="AU43" s="210">
        <v>879</v>
      </c>
      <c r="AV43" s="151">
        <v>0.7009</v>
      </c>
      <c r="AW43" s="152">
        <v>0.8167543478260869</v>
      </c>
      <c r="AY43" s="56">
        <v>58</v>
      </c>
      <c r="AZ43" s="57" t="s">
        <v>28</v>
      </c>
      <c r="BA43" s="57">
        <v>400</v>
      </c>
      <c r="BB43" s="57">
        <v>532</v>
      </c>
      <c r="BC43" s="58">
        <v>0.7326</v>
      </c>
      <c r="BD43" s="59">
        <v>0.8446393501805054</v>
      </c>
      <c r="BF43"/>
      <c r="BG43"/>
      <c r="BH43"/>
      <c r="BI43"/>
      <c r="BJ43"/>
      <c r="BK43"/>
      <c r="BL43"/>
      <c r="BM43"/>
      <c r="BN43"/>
      <c r="BO43"/>
      <c r="BP43"/>
      <c r="BQ43"/>
    </row>
    <row r="44" spans="2:69" ht="15.75">
      <c r="B44" s="56">
        <v>30</v>
      </c>
      <c r="C44" s="57" t="s">
        <v>106</v>
      </c>
      <c r="D44" s="57">
        <v>400</v>
      </c>
      <c r="E44" s="57">
        <v>514</v>
      </c>
      <c r="F44" s="58">
        <v>0.9566</v>
      </c>
      <c r="G44" s="59">
        <v>0.9783</v>
      </c>
      <c r="I44" s="56">
        <v>45</v>
      </c>
      <c r="J44" s="57" t="s">
        <v>106</v>
      </c>
      <c r="K44" s="57">
        <v>400</v>
      </c>
      <c r="L44" s="57">
        <v>499</v>
      </c>
      <c r="M44" s="58">
        <v>0.896</v>
      </c>
      <c r="N44" s="59">
        <v>0.9459933110367893</v>
      </c>
      <c r="P44" s="56">
        <v>27</v>
      </c>
      <c r="Q44" s="57" t="s">
        <v>106</v>
      </c>
      <c r="R44" s="57">
        <v>400</v>
      </c>
      <c r="S44" s="57">
        <v>441</v>
      </c>
      <c r="T44" s="58">
        <v>0.9505</v>
      </c>
      <c r="U44" s="59">
        <v>0.9691275510204082</v>
      </c>
      <c r="W44" s="303">
        <v>25</v>
      </c>
      <c r="X44" s="308" t="s">
        <v>106</v>
      </c>
      <c r="Y44" s="308">
        <v>400</v>
      </c>
      <c r="Z44" s="308">
        <v>721</v>
      </c>
      <c r="AA44" s="309">
        <v>0.9757</v>
      </c>
      <c r="AB44" s="310">
        <v>0.9865868421052632</v>
      </c>
      <c r="AD44" s="56">
        <v>20</v>
      </c>
      <c r="AE44" s="210" t="s">
        <v>106</v>
      </c>
      <c r="AF44" s="210">
        <v>400</v>
      </c>
      <c r="AG44" s="210">
        <v>495</v>
      </c>
      <c r="AH44" s="151">
        <v>0.9878</v>
      </c>
      <c r="AI44" s="152">
        <v>0.9939</v>
      </c>
      <c r="AK44" s="274">
        <v>33</v>
      </c>
      <c r="AL44" s="263" t="s">
        <v>106</v>
      </c>
      <c r="AM44" s="263">
        <v>400</v>
      </c>
      <c r="AN44" s="263">
        <v>587</v>
      </c>
      <c r="AO44" s="264">
        <v>0.9488</v>
      </c>
      <c r="AP44" s="275">
        <v>0.9743999999999999</v>
      </c>
      <c r="AR44" s="245">
        <v>43</v>
      </c>
      <c r="AS44" s="210" t="s">
        <v>106</v>
      </c>
      <c r="AT44" s="210">
        <v>400</v>
      </c>
      <c r="AU44" s="210">
        <v>598</v>
      </c>
      <c r="AV44" s="151">
        <v>0.9203</v>
      </c>
      <c r="AW44" s="152">
        <v>0.9515169064748201</v>
      </c>
      <c r="AY44" s="56">
        <v>32</v>
      </c>
      <c r="AZ44" s="57" t="s">
        <v>106</v>
      </c>
      <c r="BA44" s="57">
        <v>400</v>
      </c>
      <c r="BB44" s="57">
        <v>475</v>
      </c>
      <c r="BC44" s="58">
        <v>0.9239</v>
      </c>
      <c r="BD44" s="59">
        <v>0.9573768292682927</v>
      </c>
      <c r="BF44"/>
      <c r="BG44"/>
      <c r="BH44"/>
      <c r="BI44"/>
      <c r="BJ44"/>
      <c r="BK44"/>
      <c r="BL44"/>
      <c r="BM44"/>
      <c r="BN44"/>
      <c r="BO44"/>
      <c r="BP44"/>
      <c r="BQ44"/>
    </row>
    <row r="45" spans="2:69" ht="15.75">
      <c r="B45" s="56">
        <v>32</v>
      </c>
      <c r="C45" s="57" t="s">
        <v>42</v>
      </c>
      <c r="D45" s="57">
        <v>400</v>
      </c>
      <c r="E45" s="57">
        <v>366</v>
      </c>
      <c r="F45" s="58">
        <v>0.981</v>
      </c>
      <c r="G45" s="59">
        <v>0.9723235294117647</v>
      </c>
      <c r="I45" s="56">
        <v>33</v>
      </c>
      <c r="J45" s="57" t="s">
        <v>42</v>
      </c>
      <c r="K45" s="57">
        <v>400</v>
      </c>
      <c r="L45" s="57">
        <v>370</v>
      </c>
      <c r="M45" s="58">
        <v>0.9796</v>
      </c>
      <c r="N45" s="59">
        <v>0.9748</v>
      </c>
      <c r="P45" s="56">
        <v>44</v>
      </c>
      <c r="Q45" s="57" t="s">
        <v>42</v>
      </c>
      <c r="R45" s="57">
        <v>400</v>
      </c>
      <c r="S45" s="57">
        <v>350</v>
      </c>
      <c r="T45" s="58">
        <v>0.9091</v>
      </c>
      <c r="U45" s="59">
        <v>0.92955</v>
      </c>
      <c r="W45" s="303">
        <v>28</v>
      </c>
      <c r="X45" s="308" t="s">
        <v>42</v>
      </c>
      <c r="Y45" s="308">
        <v>400</v>
      </c>
      <c r="Z45" s="308">
        <v>407</v>
      </c>
      <c r="AA45" s="309">
        <v>0.9665</v>
      </c>
      <c r="AB45" s="310">
        <v>0.98325</v>
      </c>
      <c r="AD45" s="56">
        <v>35</v>
      </c>
      <c r="AE45" s="210" t="s">
        <v>42</v>
      </c>
      <c r="AF45" s="210">
        <v>400</v>
      </c>
      <c r="AG45" s="210">
        <v>400</v>
      </c>
      <c r="AH45" s="151">
        <v>0.9435</v>
      </c>
      <c r="AI45" s="152">
        <v>0.9704788135593221</v>
      </c>
      <c r="AK45" s="274">
        <v>23</v>
      </c>
      <c r="AL45" s="263" t="s">
        <v>42</v>
      </c>
      <c r="AM45" s="263">
        <v>400</v>
      </c>
      <c r="AN45" s="263">
        <v>400</v>
      </c>
      <c r="AO45" s="264">
        <v>0.98</v>
      </c>
      <c r="AP45" s="275">
        <v>0.99</v>
      </c>
      <c r="AR45" s="245">
        <v>31</v>
      </c>
      <c r="AS45" s="210" t="s">
        <v>42</v>
      </c>
      <c r="AT45" s="210">
        <v>400</v>
      </c>
      <c r="AU45" s="210">
        <v>425</v>
      </c>
      <c r="AV45" s="151">
        <v>0.9698</v>
      </c>
      <c r="AW45" s="152">
        <v>0.9804555555555555</v>
      </c>
      <c r="AY45" s="56">
        <v>24</v>
      </c>
      <c r="AZ45" s="57" t="s">
        <v>42</v>
      </c>
      <c r="BA45" s="57">
        <v>400</v>
      </c>
      <c r="BB45" s="57">
        <v>426</v>
      </c>
      <c r="BC45" s="58">
        <v>0.9344</v>
      </c>
      <c r="BD45" s="59">
        <v>0.9672000000000001</v>
      </c>
      <c r="BF45"/>
      <c r="BG45"/>
      <c r="BH45"/>
      <c r="BI45"/>
      <c r="BJ45"/>
      <c r="BK45"/>
      <c r="BL45"/>
      <c r="BM45"/>
      <c r="BN45"/>
      <c r="BO45"/>
      <c r="BP45"/>
      <c r="BQ45"/>
    </row>
    <row r="46" spans="2:69" ht="15.75">
      <c r="B46" s="56">
        <v>28</v>
      </c>
      <c r="C46" s="57" t="s">
        <v>101</v>
      </c>
      <c r="D46" s="57">
        <v>400</v>
      </c>
      <c r="E46" s="57">
        <v>680</v>
      </c>
      <c r="F46" s="58">
        <v>0.9644</v>
      </c>
      <c r="G46" s="59">
        <v>0.9811565217391305</v>
      </c>
      <c r="I46" s="56">
        <v>22</v>
      </c>
      <c r="J46" s="57" t="s">
        <v>101</v>
      </c>
      <c r="K46" s="57">
        <v>400</v>
      </c>
      <c r="L46" s="57">
        <v>757</v>
      </c>
      <c r="M46" s="58">
        <v>0.9815</v>
      </c>
      <c r="N46" s="59">
        <v>0.99075</v>
      </c>
      <c r="P46" s="56">
        <v>13</v>
      </c>
      <c r="Q46" s="57" t="s">
        <v>101</v>
      </c>
      <c r="R46" s="57">
        <v>400</v>
      </c>
      <c r="S46" s="57">
        <v>632</v>
      </c>
      <c r="T46" s="58">
        <v>0.9823</v>
      </c>
      <c r="U46" s="59">
        <v>0.9900136363636363</v>
      </c>
      <c r="W46" s="303">
        <v>24</v>
      </c>
      <c r="X46" s="308" t="s">
        <v>101</v>
      </c>
      <c r="Y46" s="308">
        <v>400</v>
      </c>
      <c r="Z46" s="308">
        <v>687</v>
      </c>
      <c r="AA46" s="309">
        <v>0.9786</v>
      </c>
      <c r="AB46" s="310">
        <v>0.9887350282485876</v>
      </c>
      <c r="AD46" s="56">
        <v>14</v>
      </c>
      <c r="AE46" s="210" t="s">
        <v>101</v>
      </c>
      <c r="AF46" s="210">
        <v>400</v>
      </c>
      <c r="AG46" s="210">
        <v>716</v>
      </c>
      <c r="AH46" s="151">
        <v>0.9946</v>
      </c>
      <c r="AI46" s="152">
        <v>0.9967594594594595</v>
      </c>
      <c r="AK46" s="274">
        <v>13</v>
      </c>
      <c r="AL46" s="263" t="s">
        <v>101</v>
      </c>
      <c r="AM46" s="263">
        <v>400</v>
      </c>
      <c r="AN46" s="263">
        <v>726</v>
      </c>
      <c r="AO46" s="264">
        <v>0.9964</v>
      </c>
      <c r="AP46" s="275">
        <v>0.9967123966942149</v>
      </c>
      <c r="AR46" s="245">
        <v>18</v>
      </c>
      <c r="AS46" s="210" t="s">
        <v>101</v>
      </c>
      <c r="AT46" s="210">
        <v>400</v>
      </c>
      <c r="AU46" s="210">
        <v>809</v>
      </c>
      <c r="AV46" s="151">
        <v>0.9953</v>
      </c>
      <c r="AW46" s="152">
        <v>0.9976499999999999</v>
      </c>
      <c r="AY46" s="56">
        <v>1</v>
      </c>
      <c r="AZ46" s="57" t="s">
        <v>101</v>
      </c>
      <c r="BA46" s="57">
        <v>400</v>
      </c>
      <c r="BB46" s="57">
        <v>646</v>
      </c>
      <c r="BC46" s="58">
        <v>1</v>
      </c>
      <c r="BD46" s="59">
        <v>1</v>
      </c>
      <c r="BF46"/>
      <c r="BG46"/>
      <c r="BH46"/>
      <c r="BI46"/>
      <c r="BJ46"/>
      <c r="BK46"/>
      <c r="BL46"/>
      <c r="BM46"/>
      <c r="BN46"/>
      <c r="BO46"/>
      <c r="BP46"/>
      <c r="BQ46"/>
    </row>
    <row r="47" spans="2:69" ht="15.75">
      <c r="B47" s="56">
        <v>50</v>
      </c>
      <c r="C47" s="57" t="s">
        <v>108</v>
      </c>
      <c r="D47" s="57">
        <v>400</v>
      </c>
      <c r="E47" s="57">
        <v>364</v>
      </c>
      <c r="F47" s="58">
        <v>0.8949</v>
      </c>
      <c r="G47" s="59">
        <v>0.9273447368421053</v>
      </c>
      <c r="I47" s="56">
        <v>44</v>
      </c>
      <c r="J47" s="57" t="s">
        <v>108</v>
      </c>
      <c r="K47" s="57">
        <v>400</v>
      </c>
      <c r="L47" s="57">
        <v>441</v>
      </c>
      <c r="M47" s="58">
        <v>0.902</v>
      </c>
      <c r="N47" s="59">
        <v>0.9483214285714285</v>
      </c>
      <c r="P47" s="64">
        <v>70</v>
      </c>
      <c r="Q47" s="65" t="s">
        <v>108</v>
      </c>
      <c r="R47" s="65">
        <v>400</v>
      </c>
      <c r="S47" s="65">
        <v>306</v>
      </c>
      <c r="T47" s="66">
        <v>0.6366</v>
      </c>
      <c r="U47" s="67">
        <v>0.7682230769230769</v>
      </c>
      <c r="W47" s="303">
        <v>59</v>
      </c>
      <c r="X47" s="308" t="s">
        <v>108</v>
      </c>
      <c r="Y47" s="308">
        <v>400</v>
      </c>
      <c r="Z47" s="308">
        <v>473</v>
      </c>
      <c r="AA47" s="309">
        <v>0.8558</v>
      </c>
      <c r="AB47" s="310">
        <v>0.8973545454545455</v>
      </c>
      <c r="AD47" s="56">
        <v>64</v>
      </c>
      <c r="AE47" s="210" t="s">
        <v>108</v>
      </c>
      <c r="AF47" s="210">
        <v>400</v>
      </c>
      <c r="AG47" s="210">
        <v>235</v>
      </c>
      <c r="AH47" s="151">
        <v>0.8806</v>
      </c>
      <c r="AI47" s="152">
        <v>0.8501076923076922</v>
      </c>
      <c r="AK47" s="274">
        <v>42</v>
      </c>
      <c r="AL47" s="263" t="s">
        <v>108</v>
      </c>
      <c r="AM47" s="263">
        <v>400</v>
      </c>
      <c r="AN47" s="263">
        <v>384</v>
      </c>
      <c r="AO47" s="264">
        <v>0.929</v>
      </c>
      <c r="AP47" s="275">
        <v>0.9513497854077253</v>
      </c>
      <c r="AR47" s="245">
        <v>49</v>
      </c>
      <c r="AS47" s="210" t="s">
        <v>108</v>
      </c>
      <c r="AT47" s="210">
        <v>400</v>
      </c>
      <c r="AU47" s="210">
        <v>348</v>
      </c>
      <c r="AV47" s="151">
        <v>0.9213</v>
      </c>
      <c r="AW47" s="152">
        <v>0.9307538961038961</v>
      </c>
      <c r="AY47" s="56">
        <v>62</v>
      </c>
      <c r="AZ47" s="57" t="s">
        <v>108</v>
      </c>
      <c r="BA47" s="57">
        <v>400</v>
      </c>
      <c r="BB47" s="57">
        <v>303</v>
      </c>
      <c r="BC47" s="58">
        <v>0.7699</v>
      </c>
      <c r="BD47" s="59">
        <v>0.8186722222222222</v>
      </c>
      <c r="BF47"/>
      <c r="BG47"/>
      <c r="BH47"/>
      <c r="BI47"/>
      <c r="BJ47"/>
      <c r="BK47"/>
      <c r="BL47"/>
      <c r="BM47"/>
      <c r="BN47"/>
      <c r="BO47"/>
      <c r="BP47"/>
      <c r="BQ47"/>
    </row>
    <row r="48" spans="2:69" ht="15.75">
      <c r="B48" s="56">
        <v>33</v>
      </c>
      <c r="C48" s="57" t="s">
        <v>53</v>
      </c>
      <c r="D48" s="57">
        <v>700</v>
      </c>
      <c r="E48" s="57">
        <v>1050</v>
      </c>
      <c r="F48" s="58">
        <v>0.9443</v>
      </c>
      <c r="G48" s="59">
        <v>0.9721500000000001</v>
      </c>
      <c r="I48" s="56">
        <v>28</v>
      </c>
      <c r="J48" s="57" t="s">
        <v>53</v>
      </c>
      <c r="K48" s="57">
        <v>700</v>
      </c>
      <c r="L48" s="57">
        <v>1075</v>
      </c>
      <c r="M48" s="58">
        <v>0.9753</v>
      </c>
      <c r="N48" s="59">
        <v>0.9854886167146975</v>
      </c>
      <c r="P48" s="56">
        <v>28</v>
      </c>
      <c r="Q48" s="57" t="s">
        <v>53</v>
      </c>
      <c r="R48" s="57">
        <v>700</v>
      </c>
      <c r="S48" s="57">
        <v>818</v>
      </c>
      <c r="T48" s="58">
        <v>0.9321</v>
      </c>
      <c r="U48" s="59">
        <v>0.9660500000000001</v>
      </c>
      <c r="W48" s="303">
        <v>31</v>
      </c>
      <c r="X48" s="308" t="s">
        <v>53</v>
      </c>
      <c r="Y48" s="308">
        <v>700</v>
      </c>
      <c r="Z48" s="308">
        <v>1104</v>
      </c>
      <c r="AA48" s="309">
        <v>0.9576</v>
      </c>
      <c r="AB48" s="310">
        <v>0.9774842105263157</v>
      </c>
      <c r="AD48" s="56">
        <v>18</v>
      </c>
      <c r="AE48" s="210" t="s">
        <v>53</v>
      </c>
      <c r="AF48" s="210">
        <v>700</v>
      </c>
      <c r="AG48" s="210">
        <v>979</v>
      </c>
      <c r="AH48" s="151">
        <v>0.991</v>
      </c>
      <c r="AI48" s="152">
        <v>0.9955</v>
      </c>
      <c r="AK48" s="274">
        <v>30</v>
      </c>
      <c r="AL48" s="263" t="s">
        <v>53</v>
      </c>
      <c r="AM48" s="263">
        <v>700</v>
      </c>
      <c r="AN48" s="263">
        <v>970</v>
      </c>
      <c r="AO48" s="264">
        <v>0.9647</v>
      </c>
      <c r="AP48" s="275">
        <v>0.9797276223776223</v>
      </c>
      <c r="AR48" s="245">
        <v>39</v>
      </c>
      <c r="AS48" s="210" t="s">
        <v>53</v>
      </c>
      <c r="AT48" s="210">
        <v>700</v>
      </c>
      <c r="AU48" s="210">
        <v>1289</v>
      </c>
      <c r="AV48" s="151">
        <v>0.9277</v>
      </c>
      <c r="AW48" s="152">
        <v>0.96385</v>
      </c>
      <c r="AY48" s="56">
        <v>33</v>
      </c>
      <c r="AZ48" s="57" t="s">
        <v>53</v>
      </c>
      <c r="BA48" s="57">
        <v>700</v>
      </c>
      <c r="BB48" s="57">
        <v>860</v>
      </c>
      <c r="BC48" s="58">
        <v>0.9064</v>
      </c>
      <c r="BD48" s="59">
        <v>0.952686301369863</v>
      </c>
      <c r="BF48"/>
      <c r="BG48"/>
      <c r="BH48"/>
      <c r="BI48"/>
      <c r="BJ48"/>
      <c r="BK48"/>
      <c r="BL48"/>
      <c r="BM48"/>
      <c r="BN48"/>
      <c r="BO48"/>
      <c r="BP48"/>
      <c r="BQ48"/>
    </row>
    <row r="49" spans="2:69" ht="15.75">
      <c r="B49" s="56">
        <v>44</v>
      </c>
      <c r="C49" s="57" t="s">
        <v>45</v>
      </c>
      <c r="D49" s="57">
        <v>400</v>
      </c>
      <c r="E49" s="57">
        <v>425</v>
      </c>
      <c r="F49" s="58">
        <v>0.8963</v>
      </c>
      <c r="G49" s="59">
        <v>0.9389833333333333</v>
      </c>
      <c r="I49" s="56">
        <v>48</v>
      </c>
      <c r="J49" s="57" t="s">
        <v>45</v>
      </c>
      <c r="K49" s="57">
        <v>400</v>
      </c>
      <c r="L49" s="57">
        <v>771</v>
      </c>
      <c r="M49" s="58">
        <v>0.9005</v>
      </c>
      <c r="N49" s="59">
        <v>0.9387811871227364</v>
      </c>
      <c r="P49" s="56">
        <v>26</v>
      </c>
      <c r="Q49" s="57" t="s">
        <v>45</v>
      </c>
      <c r="R49" s="57">
        <v>400</v>
      </c>
      <c r="S49" s="57">
        <v>520</v>
      </c>
      <c r="T49" s="58">
        <v>0.9539</v>
      </c>
      <c r="U49" s="59">
        <v>0.9712122950819673</v>
      </c>
      <c r="W49" s="303">
        <v>35</v>
      </c>
      <c r="X49" s="308" t="s">
        <v>45</v>
      </c>
      <c r="Y49" s="308">
        <v>400</v>
      </c>
      <c r="Z49" s="308">
        <v>745</v>
      </c>
      <c r="AA49" s="309">
        <v>0.9437</v>
      </c>
      <c r="AB49" s="310">
        <v>0.9669076606260296</v>
      </c>
      <c r="AD49" s="56">
        <v>39</v>
      </c>
      <c r="AE49" s="210" t="s">
        <v>45</v>
      </c>
      <c r="AF49" s="210">
        <v>400</v>
      </c>
      <c r="AG49" s="210">
        <v>640</v>
      </c>
      <c r="AH49" s="151">
        <v>0.9363</v>
      </c>
      <c r="AI49" s="152">
        <v>0.9643120469083155</v>
      </c>
      <c r="AK49" s="274">
        <v>41</v>
      </c>
      <c r="AL49" s="263" t="s">
        <v>45</v>
      </c>
      <c r="AM49" s="263">
        <v>400</v>
      </c>
      <c r="AN49" s="263">
        <v>880</v>
      </c>
      <c r="AO49" s="264">
        <v>0.9123</v>
      </c>
      <c r="AP49" s="275">
        <v>0.9525838781575038</v>
      </c>
      <c r="AR49" s="245">
        <v>45</v>
      </c>
      <c r="AS49" s="210" t="s">
        <v>45</v>
      </c>
      <c r="AT49" s="210">
        <v>400</v>
      </c>
      <c r="AU49" s="210">
        <v>720</v>
      </c>
      <c r="AV49" s="151">
        <v>0.9177</v>
      </c>
      <c r="AW49" s="152">
        <v>0.9483236842105263</v>
      </c>
      <c r="AY49" s="56">
        <v>42</v>
      </c>
      <c r="AZ49" s="57" t="s">
        <v>45</v>
      </c>
      <c r="BA49" s="57">
        <v>400</v>
      </c>
      <c r="BB49" s="57">
        <v>642</v>
      </c>
      <c r="BC49" s="58">
        <v>0.8379</v>
      </c>
      <c r="BD49" s="59">
        <v>0.9174611662531017</v>
      </c>
      <c r="BF49"/>
      <c r="BG49"/>
      <c r="BH49"/>
      <c r="BI49"/>
      <c r="BJ49"/>
      <c r="BK49"/>
      <c r="BL49"/>
      <c r="BM49"/>
      <c r="BN49"/>
      <c r="BO49"/>
      <c r="BP49"/>
      <c r="BQ49"/>
    </row>
    <row r="50" spans="2:69" ht="15.75">
      <c r="B50" s="56">
        <v>66</v>
      </c>
      <c r="C50" s="57" t="s">
        <v>34</v>
      </c>
      <c r="D50" s="57">
        <v>700</v>
      </c>
      <c r="E50" s="57">
        <v>3368</v>
      </c>
      <c r="F50" s="58">
        <v>0.747</v>
      </c>
      <c r="G50" s="59">
        <v>0.847534175334324</v>
      </c>
      <c r="I50" s="56">
        <v>53</v>
      </c>
      <c r="J50" s="57" t="s">
        <v>34</v>
      </c>
      <c r="K50" s="57">
        <v>700</v>
      </c>
      <c r="L50" s="57">
        <v>3698</v>
      </c>
      <c r="M50" s="58">
        <v>0.8781</v>
      </c>
      <c r="N50" s="59">
        <v>0.9228595238095239</v>
      </c>
      <c r="P50" s="56">
        <v>53</v>
      </c>
      <c r="Q50" s="57" t="s">
        <v>34</v>
      </c>
      <c r="R50" s="57">
        <v>700</v>
      </c>
      <c r="S50" s="57">
        <v>2238</v>
      </c>
      <c r="T50" s="58">
        <v>0.845</v>
      </c>
      <c r="U50" s="59">
        <v>0.8886998726925526</v>
      </c>
      <c r="W50" s="303">
        <v>55</v>
      </c>
      <c r="X50" s="308" t="s">
        <v>34</v>
      </c>
      <c r="Y50" s="308">
        <v>700</v>
      </c>
      <c r="Z50" s="308">
        <v>2834</v>
      </c>
      <c r="AA50" s="309">
        <v>0.8595</v>
      </c>
      <c r="AB50" s="310">
        <v>0.9258416442048518</v>
      </c>
      <c r="AD50" s="56">
        <v>49</v>
      </c>
      <c r="AE50" s="210" t="s">
        <v>34</v>
      </c>
      <c r="AF50" s="210">
        <v>700</v>
      </c>
      <c r="AG50" s="210">
        <v>3452</v>
      </c>
      <c r="AH50" s="151">
        <v>0.8992</v>
      </c>
      <c r="AI50" s="152">
        <v>0.9336457256461232</v>
      </c>
      <c r="AK50" s="274">
        <v>49</v>
      </c>
      <c r="AL50" s="263" t="s">
        <v>34</v>
      </c>
      <c r="AM50" s="263">
        <v>700</v>
      </c>
      <c r="AN50" s="263">
        <v>3324</v>
      </c>
      <c r="AO50" s="264">
        <v>0.8758</v>
      </c>
      <c r="AP50" s="275">
        <v>0.9266359198998748</v>
      </c>
      <c r="AR50" s="245">
        <v>44</v>
      </c>
      <c r="AS50" s="210" t="s">
        <v>34</v>
      </c>
      <c r="AT50" s="210">
        <v>700</v>
      </c>
      <c r="AU50" s="210">
        <v>2936</v>
      </c>
      <c r="AV50" s="151">
        <v>0.9136</v>
      </c>
      <c r="AW50" s="152">
        <v>0.9502653465346534</v>
      </c>
      <c r="AY50" s="56">
        <v>53</v>
      </c>
      <c r="AZ50" s="57" t="s">
        <v>34</v>
      </c>
      <c r="BA50" s="57">
        <v>700</v>
      </c>
      <c r="BB50" s="57">
        <v>3187</v>
      </c>
      <c r="BC50" s="58">
        <v>0.7879</v>
      </c>
      <c r="BD50" s="59">
        <v>0.8855573245167854</v>
      </c>
      <c r="BF50"/>
      <c r="BG50"/>
      <c r="BH50"/>
      <c r="BI50"/>
      <c r="BJ50"/>
      <c r="BK50"/>
      <c r="BL50"/>
      <c r="BM50"/>
      <c r="BN50"/>
      <c r="BO50"/>
      <c r="BP50"/>
      <c r="BQ50"/>
    </row>
    <row r="51" spans="2:69" ht="15.75">
      <c r="B51" s="56">
        <v>16</v>
      </c>
      <c r="C51" s="57" t="s">
        <v>80</v>
      </c>
      <c r="D51" s="57">
        <v>700</v>
      </c>
      <c r="E51" s="57">
        <v>2323</v>
      </c>
      <c r="F51" s="58">
        <v>0.9864</v>
      </c>
      <c r="G51" s="59">
        <v>0.9925087557603687</v>
      </c>
      <c r="I51" s="56">
        <v>27</v>
      </c>
      <c r="J51" s="57" t="s">
        <v>80</v>
      </c>
      <c r="K51" s="57">
        <v>700</v>
      </c>
      <c r="L51" s="57">
        <v>2623</v>
      </c>
      <c r="M51" s="58">
        <v>0.9757</v>
      </c>
      <c r="N51" s="59">
        <v>0.98689</v>
      </c>
      <c r="P51" s="56">
        <v>42</v>
      </c>
      <c r="Q51" s="57" t="s">
        <v>80</v>
      </c>
      <c r="R51" s="57">
        <v>700</v>
      </c>
      <c r="S51" s="57">
        <v>1924</v>
      </c>
      <c r="T51" s="58">
        <v>0.863</v>
      </c>
      <c r="U51" s="59">
        <v>0.9308278566094099</v>
      </c>
      <c r="W51" s="303">
        <v>46</v>
      </c>
      <c r="X51" s="308" t="s">
        <v>80</v>
      </c>
      <c r="Y51" s="308">
        <v>700</v>
      </c>
      <c r="Z51" s="308">
        <v>2351</v>
      </c>
      <c r="AA51" s="309">
        <v>0.9172</v>
      </c>
      <c r="AB51" s="310">
        <v>0.9483420515896821</v>
      </c>
      <c r="AD51" s="56">
        <v>34</v>
      </c>
      <c r="AE51" s="210" t="s">
        <v>80</v>
      </c>
      <c r="AF51" s="210">
        <v>700</v>
      </c>
      <c r="AG51" s="210">
        <v>2588</v>
      </c>
      <c r="AH51" s="151">
        <v>0.9518</v>
      </c>
      <c r="AI51" s="152">
        <v>0.9726201166180758</v>
      </c>
      <c r="AK51" s="274">
        <v>26</v>
      </c>
      <c r="AL51" s="263" t="s">
        <v>80</v>
      </c>
      <c r="AM51" s="263">
        <v>700</v>
      </c>
      <c r="AN51" s="263">
        <v>2802</v>
      </c>
      <c r="AO51" s="264">
        <v>0.9787</v>
      </c>
      <c r="AP51" s="275">
        <v>0.9879611111111111</v>
      </c>
      <c r="AR51" s="245">
        <v>46</v>
      </c>
      <c r="AS51" s="210" t="s">
        <v>80</v>
      </c>
      <c r="AT51" s="210">
        <v>700</v>
      </c>
      <c r="AU51" s="210">
        <v>2531</v>
      </c>
      <c r="AV51" s="151">
        <v>0.8978</v>
      </c>
      <c r="AW51" s="152">
        <v>0.9479104452996152</v>
      </c>
      <c r="AY51" s="56">
        <v>45</v>
      </c>
      <c r="AZ51" s="57" t="s">
        <v>80</v>
      </c>
      <c r="BA51" s="57">
        <v>700</v>
      </c>
      <c r="BB51" s="57">
        <v>2381</v>
      </c>
      <c r="BC51" s="58">
        <v>0.8052</v>
      </c>
      <c r="BD51" s="59">
        <v>0.9019487698986975</v>
      </c>
      <c r="BF51"/>
      <c r="BG51"/>
      <c r="BH51"/>
      <c r="BI51"/>
      <c r="BJ51"/>
      <c r="BK51"/>
      <c r="BL51"/>
      <c r="BM51"/>
      <c r="BN51"/>
      <c r="BO51"/>
      <c r="BP51"/>
      <c r="BQ51"/>
    </row>
    <row r="52" spans="2:69" ht="15.75">
      <c r="B52" s="56">
        <v>10</v>
      </c>
      <c r="C52" s="57" t="s">
        <v>50</v>
      </c>
      <c r="D52" s="57">
        <v>400</v>
      </c>
      <c r="E52" s="57">
        <v>634</v>
      </c>
      <c r="F52" s="58">
        <v>0.9949</v>
      </c>
      <c r="G52" s="59">
        <v>0.99745</v>
      </c>
      <c r="I52" s="56">
        <v>10</v>
      </c>
      <c r="J52" s="57" t="s">
        <v>50</v>
      </c>
      <c r="K52" s="57">
        <v>400</v>
      </c>
      <c r="L52" s="57">
        <v>582</v>
      </c>
      <c r="M52" s="58">
        <v>1</v>
      </c>
      <c r="N52" s="59">
        <v>0.9982300884955753</v>
      </c>
      <c r="P52" s="56">
        <v>1</v>
      </c>
      <c r="Q52" s="57" t="s">
        <v>50</v>
      </c>
      <c r="R52" s="57">
        <v>400</v>
      </c>
      <c r="S52" s="57">
        <v>550</v>
      </c>
      <c r="T52" s="58">
        <v>1</v>
      </c>
      <c r="U52" s="59">
        <v>1</v>
      </c>
      <c r="W52" s="303">
        <v>1</v>
      </c>
      <c r="X52" s="308" t="s">
        <v>50</v>
      </c>
      <c r="Y52" s="308">
        <v>400</v>
      </c>
      <c r="Z52" s="308">
        <v>615</v>
      </c>
      <c r="AA52" s="309">
        <v>1</v>
      </c>
      <c r="AB52" s="310">
        <v>1</v>
      </c>
      <c r="AD52" s="56">
        <v>1</v>
      </c>
      <c r="AE52" s="210" t="s">
        <v>50</v>
      </c>
      <c r="AF52" s="210">
        <v>400</v>
      </c>
      <c r="AG52" s="210">
        <v>561</v>
      </c>
      <c r="AH52" s="151">
        <v>1</v>
      </c>
      <c r="AI52" s="152">
        <v>1</v>
      </c>
      <c r="AK52" s="274">
        <v>1</v>
      </c>
      <c r="AL52" s="263" t="s">
        <v>50</v>
      </c>
      <c r="AM52" s="263">
        <v>400</v>
      </c>
      <c r="AN52" s="263">
        <v>513</v>
      </c>
      <c r="AO52" s="264">
        <v>1</v>
      </c>
      <c r="AP52" s="275">
        <v>1</v>
      </c>
      <c r="AR52" s="245">
        <v>7</v>
      </c>
      <c r="AS52" s="210" t="s">
        <v>50</v>
      </c>
      <c r="AT52" s="210">
        <v>400</v>
      </c>
      <c r="AU52" s="210">
        <v>704</v>
      </c>
      <c r="AV52" s="151">
        <v>0.9986</v>
      </c>
      <c r="AW52" s="152">
        <v>0.9985771084337349</v>
      </c>
      <c r="AY52" s="56">
        <v>6</v>
      </c>
      <c r="AZ52" s="57" t="s">
        <v>50</v>
      </c>
      <c r="BA52" s="57">
        <v>400</v>
      </c>
      <c r="BB52" s="57">
        <v>649</v>
      </c>
      <c r="BC52" s="58">
        <v>0.9977</v>
      </c>
      <c r="BD52" s="59">
        <v>0.9981128992628994</v>
      </c>
      <c r="BF52"/>
      <c r="BG52"/>
      <c r="BH52"/>
      <c r="BI52"/>
      <c r="BJ52"/>
      <c r="BK52"/>
      <c r="BL52"/>
      <c r="BM52"/>
      <c r="BN52"/>
      <c r="BO52"/>
      <c r="BP52"/>
      <c r="BQ52"/>
    </row>
    <row r="53" spans="2:69" ht="15.75">
      <c r="B53" s="56">
        <v>1</v>
      </c>
      <c r="C53" s="57" t="s">
        <v>97</v>
      </c>
      <c r="D53" s="57">
        <v>400</v>
      </c>
      <c r="E53" s="57">
        <v>1113</v>
      </c>
      <c r="F53" s="58">
        <v>1</v>
      </c>
      <c r="G53" s="59">
        <v>1</v>
      </c>
      <c r="I53" s="56">
        <v>1</v>
      </c>
      <c r="J53" s="57" t="s">
        <v>97</v>
      </c>
      <c r="K53" s="57">
        <v>400</v>
      </c>
      <c r="L53" s="57">
        <v>1342</v>
      </c>
      <c r="M53" s="58">
        <v>1</v>
      </c>
      <c r="N53" s="59">
        <v>1</v>
      </c>
      <c r="P53" s="56">
        <v>1</v>
      </c>
      <c r="Q53" s="57" t="s">
        <v>97</v>
      </c>
      <c r="R53" s="57">
        <v>400</v>
      </c>
      <c r="S53" s="57">
        <v>827</v>
      </c>
      <c r="T53" s="58">
        <v>1</v>
      </c>
      <c r="U53" s="59">
        <v>1</v>
      </c>
      <c r="W53" s="303">
        <v>1</v>
      </c>
      <c r="X53" s="308" t="s">
        <v>97</v>
      </c>
      <c r="Y53" s="308">
        <v>400</v>
      </c>
      <c r="Z53" s="308">
        <v>1066</v>
      </c>
      <c r="AA53" s="309">
        <v>1</v>
      </c>
      <c r="AB53" s="310">
        <v>1</v>
      </c>
      <c r="AD53" s="56">
        <v>1</v>
      </c>
      <c r="AE53" s="210" t="s">
        <v>97</v>
      </c>
      <c r="AF53" s="210">
        <v>400</v>
      </c>
      <c r="AG53" s="210">
        <v>951</v>
      </c>
      <c r="AH53" s="151">
        <v>1</v>
      </c>
      <c r="AI53" s="152">
        <v>1</v>
      </c>
      <c r="AK53" s="274">
        <v>1</v>
      </c>
      <c r="AL53" s="263" t="s">
        <v>97</v>
      </c>
      <c r="AM53" s="263">
        <v>400</v>
      </c>
      <c r="AN53" s="263">
        <v>1019</v>
      </c>
      <c r="AO53" s="264">
        <v>1</v>
      </c>
      <c r="AP53" s="275">
        <v>1</v>
      </c>
      <c r="AR53" s="245">
        <v>1</v>
      </c>
      <c r="AS53" s="210" t="s">
        <v>97</v>
      </c>
      <c r="AT53" s="210">
        <v>400</v>
      </c>
      <c r="AU53" s="210">
        <v>1133</v>
      </c>
      <c r="AV53" s="151">
        <v>1</v>
      </c>
      <c r="AW53" s="152">
        <v>1</v>
      </c>
      <c r="AY53" s="56">
        <v>1</v>
      </c>
      <c r="AZ53" s="57" t="s">
        <v>97</v>
      </c>
      <c r="BA53" s="57">
        <v>400</v>
      </c>
      <c r="BB53" s="57">
        <v>3623</v>
      </c>
      <c r="BC53" s="58">
        <v>1</v>
      </c>
      <c r="BD53" s="59">
        <v>1</v>
      </c>
      <c r="BF53"/>
      <c r="BG53"/>
      <c r="BH53"/>
      <c r="BI53"/>
      <c r="BJ53"/>
      <c r="BK53"/>
      <c r="BL53"/>
      <c r="BM53"/>
      <c r="BN53"/>
      <c r="BO53"/>
      <c r="BP53"/>
      <c r="BQ53"/>
    </row>
    <row r="54" spans="2:69" ht="15.75">
      <c r="B54" s="56">
        <v>63</v>
      </c>
      <c r="C54" s="57" t="s">
        <v>104</v>
      </c>
      <c r="D54" s="57">
        <v>400</v>
      </c>
      <c r="E54" s="57">
        <v>425</v>
      </c>
      <c r="F54" s="58">
        <v>0.7518</v>
      </c>
      <c r="G54" s="59">
        <v>0.8659369003690037</v>
      </c>
      <c r="I54" s="64">
        <v>73</v>
      </c>
      <c r="J54" s="65" t="s">
        <v>104</v>
      </c>
      <c r="K54" s="65">
        <v>400</v>
      </c>
      <c r="L54" s="65">
        <v>419</v>
      </c>
      <c r="M54" s="66">
        <v>0.7591</v>
      </c>
      <c r="N54" s="67">
        <v>0.7978931952662722</v>
      </c>
      <c r="P54" s="56">
        <v>55</v>
      </c>
      <c r="Q54" s="57" t="s">
        <v>104</v>
      </c>
      <c r="R54" s="57">
        <v>400</v>
      </c>
      <c r="S54" s="57">
        <v>366</v>
      </c>
      <c r="T54" s="58">
        <v>0.7993</v>
      </c>
      <c r="U54" s="59">
        <v>0.880726923076923</v>
      </c>
      <c r="W54" s="303">
        <v>49</v>
      </c>
      <c r="X54" s="308" t="s">
        <v>104</v>
      </c>
      <c r="Y54" s="308">
        <v>400</v>
      </c>
      <c r="Z54" s="308">
        <v>400</v>
      </c>
      <c r="AA54" s="309">
        <v>0.8884</v>
      </c>
      <c r="AB54" s="310">
        <v>0.9441999999999999</v>
      </c>
      <c r="AD54" s="56">
        <v>42</v>
      </c>
      <c r="AE54" s="210" t="s">
        <v>104</v>
      </c>
      <c r="AF54" s="210">
        <v>400</v>
      </c>
      <c r="AG54" s="210">
        <v>401</v>
      </c>
      <c r="AH54" s="151">
        <v>0.8974</v>
      </c>
      <c r="AI54" s="152">
        <v>0.9458428571428572</v>
      </c>
      <c r="AK54" s="274">
        <v>65</v>
      </c>
      <c r="AL54" s="263" t="s">
        <v>104</v>
      </c>
      <c r="AM54" s="263">
        <v>400</v>
      </c>
      <c r="AN54" s="263">
        <v>403</v>
      </c>
      <c r="AO54" s="264">
        <v>0.7097</v>
      </c>
      <c r="AP54" s="275">
        <v>0.8533648514851485</v>
      </c>
      <c r="AR54" s="245">
        <v>33</v>
      </c>
      <c r="AS54" s="210" t="s">
        <v>104</v>
      </c>
      <c r="AT54" s="210">
        <v>400</v>
      </c>
      <c r="AU54" s="210">
        <v>591</v>
      </c>
      <c r="AV54" s="151">
        <v>0.9515</v>
      </c>
      <c r="AW54" s="152">
        <v>0.97575</v>
      </c>
      <c r="AY54" s="56">
        <v>49</v>
      </c>
      <c r="AZ54" s="57" t="s">
        <v>104</v>
      </c>
      <c r="BA54" s="57">
        <v>400</v>
      </c>
      <c r="BB54" s="57">
        <v>568</v>
      </c>
      <c r="BC54" s="58">
        <v>0.7969</v>
      </c>
      <c r="BD54" s="59">
        <v>0.8943215596330276</v>
      </c>
      <c r="BF54"/>
      <c r="BG54"/>
      <c r="BH54"/>
      <c r="BI54"/>
      <c r="BJ54"/>
      <c r="BK54"/>
      <c r="BL54"/>
      <c r="BM54"/>
      <c r="BN54"/>
      <c r="BO54"/>
      <c r="BP54"/>
      <c r="BQ54"/>
    </row>
    <row r="55" spans="2:69" ht="15.75">
      <c r="B55" s="56">
        <v>26</v>
      </c>
      <c r="C55" s="57" t="s">
        <v>22</v>
      </c>
      <c r="D55" s="57">
        <v>400</v>
      </c>
      <c r="E55" s="57">
        <v>489</v>
      </c>
      <c r="F55" s="58">
        <v>0.9655</v>
      </c>
      <c r="G55" s="59">
        <v>0.98275</v>
      </c>
      <c r="I55" s="56">
        <v>41</v>
      </c>
      <c r="J55" s="57" t="s">
        <v>22</v>
      </c>
      <c r="K55" s="57">
        <v>400</v>
      </c>
      <c r="L55" s="57">
        <v>488</v>
      </c>
      <c r="M55" s="58">
        <v>0.9234</v>
      </c>
      <c r="N55" s="59">
        <v>0.9558988950276244</v>
      </c>
      <c r="P55" s="56">
        <v>29</v>
      </c>
      <c r="Q55" s="57" t="s">
        <v>22</v>
      </c>
      <c r="R55" s="57">
        <v>400</v>
      </c>
      <c r="S55" s="57">
        <v>440</v>
      </c>
      <c r="T55" s="58">
        <v>0.9311</v>
      </c>
      <c r="U55" s="59">
        <v>0.96555</v>
      </c>
      <c r="W55" s="303">
        <v>32</v>
      </c>
      <c r="X55" s="308" t="s">
        <v>22</v>
      </c>
      <c r="Y55" s="308">
        <v>400</v>
      </c>
      <c r="Z55" s="308">
        <v>442</v>
      </c>
      <c r="AA55" s="309">
        <v>0.9516</v>
      </c>
      <c r="AB55" s="310">
        <v>0.9758</v>
      </c>
      <c r="AD55" s="56">
        <v>26</v>
      </c>
      <c r="AE55" s="210" t="s">
        <v>22</v>
      </c>
      <c r="AF55" s="210">
        <v>400</v>
      </c>
      <c r="AG55" s="210">
        <v>448</v>
      </c>
      <c r="AH55" s="151">
        <v>0.9739</v>
      </c>
      <c r="AI55" s="152">
        <v>0.9861001416430595</v>
      </c>
      <c r="AK55" s="274">
        <v>34</v>
      </c>
      <c r="AL55" s="263" t="s">
        <v>22</v>
      </c>
      <c r="AM55" s="263">
        <v>400</v>
      </c>
      <c r="AN55" s="263">
        <v>510</v>
      </c>
      <c r="AO55" s="264">
        <v>0.9499</v>
      </c>
      <c r="AP55" s="275">
        <v>0.9732925414364642</v>
      </c>
      <c r="AR55" s="245">
        <v>38</v>
      </c>
      <c r="AS55" s="210" t="s">
        <v>22</v>
      </c>
      <c r="AT55" s="210">
        <v>400</v>
      </c>
      <c r="AU55" s="210">
        <v>521</v>
      </c>
      <c r="AV55" s="151">
        <v>0.9346</v>
      </c>
      <c r="AW55" s="152">
        <v>0.9673</v>
      </c>
      <c r="AY55" s="56">
        <v>29</v>
      </c>
      <c r="AZ55" s="57" t="s">
        <v>22</v>
      </c>
      <c r="BA55" s="57">
        <v>400</v>
      </c>
      <c r="BB55" s="57">
        <v>445</v>
      </c>
      <c r="BC55" s="58">
        <v>0.9239</v>
      </c>
      <c r="BD55" s="59">
        <v>0.9619500000000001</v>
      </c>
      <c r="BF55"/>
      <c r="BG55"/>
      <c r="BH55"/>
      <c r="BI55"/>
      <c r="BJ55"/>
      <c r="BK55"/>
      <c r="BL55"/>
      <c r="BM55"/>
      <c r="BN55"/>
      <c r="BO55"/>
      <c r="BP55"/>
      <c r="BQ55"/>
    </row>
    <row r="56" spans="2:69" ht="15.75">
      <c r="B56" s="56">
        <v>5</v>
      </c>
      <c r="C56" s="57" t="s">
        <v>98</v>
      </c>
      <c r="D56" s="57">
        <v>400</v>
      </c>
      <c r="E56" s="57">
        <v>626</v>
      </c>
      <c r="F56" s="58">
        <v>0.9982</v>
      </c>
      <c r="G56" s="59">
        <v>0.9991</v>
      </c>
      <c r="I56" s="56">
        <v>11</v>
      </c>
      <c r="J56" s="57" t="s">
        <v>98</v>
      </c>
      <c r="K56" s="57">
        <v>400</v>
      </c>
      <c r="L56" s="57">
        <v>644</v>
      </c>
      <c r="M56" s="58">
        <v>0.9959</v>
      </c>
      <c r="N56" s="59">
        <v>0.99795</v>
      </c>
      <c r="P56" s="56">
        <v>7</v>
      </c>
      <c r="Q56" s="57" t="s">
        <v>98</v>
      </c>
      <c r="R56" s="57">
        <v>400</v>
      </c>
      <c r="S56" s="57">
        <v>649</v>
      </c>
      <c r="T56" s="58">
        <v>0.9938</v>
      </c>
      <c r="U56" s="59">
        <v>0.9969</v>
      </c>
      <c r="W56" s="303">
        <v>4</v>
      </c>
      <c r="X56" s="308" t="s">
        <v>98</v>
      </c>
      <c r="Y56" s="308">
        <v>400</v>
      </c>
      <c r="Z56" s="308">
        <v>931</v>
      </c>
      <c r="AA56" s="309">
        <v>0.9987</v>
      </c>
      <c r="AB56" s="310">
        <v>0.99935</v>
      </c>
      <c r="AD56" s="56">
        <v>7</v>
      </c>
      <c r="AE56" s="210" t="s">
        <v>98</v>
      </c>
      <c r="AF56" s="210">
        <v>400</v>
      </c>
      <c r="AG56" s="210">
        <v>623</v>
      </c>
      <c r="AH56" s="151">
        <v>0.9966</v>
      </c>
      <c r="AI56" s="152">
        <v>0.9983</v>
      </c>
      <c r="AK56" s="274">
        <v>1</v>
      </c>
      <c r="AL56" s="263" t="s">
        <v>98</v>
      </c>
      <c r="AM56" s="263">
        <v>400</v>
      </c>
      <c r="AN56" s="263">
        <v>551</v>
      </c>
      <c r="AO56" s="264">
        <v>1</v>
      </c>
      <c r="AP56" s="275">
        <v>1</v>
      </c>
      <c r="AR56" s="245">
        <v>17</v>
      </c>
      <c r="AS56" s="210" t="s">
        <v>98</v>
      </c>
      <c r="AT56" s="210">
        <v>400</v>
      </c>
      <c r="AU56" s="210">
        <v>649</v>
      </c>
      <c r="AV56" s="151">
        <v>0.9954</v>
      </c>
      <c r="AW56" s="152">
        <v>0.9977</v>
      </c>
      <c r="AY56" s="56">
        <v>1</v>
      </c>
      <c r="AZ56" s="57" t="s">
        <v>98</v>
      </c>
      <c r="BA56" s="57">
        <v>400</v>
      </c>
      <c r="BB56" s="57">
        <v>641</v>
      </c>
      <c r="BC56" s="58">
        <v>1</v>
      </c>
      <c r="BD56" s="59">
        <v>1</v>
      </c>
      <c r="BF56"/>
      <c r="BG56"/>
      <c r="BH56"/>
      <c r="BI56"/>
      <c r="BJ56"/>
      <c r="BK56"/>
      <c r="BL56"/>
      <c r="BM56"/>
      <c r="BN56"/>
      <c r="BO56"/>
      <c r="BP56"/>
      <c r="BQ56"/>
    </row>
    <row r="57" spans="2:69" ht="15.75">
      <c r="B57" s="64">
        <v>69</v>
      </c>
      <c r="C57" s="65" t="s">
        <v>19</v>
      </c>
      <c r="D57" s="65">
        <v>1500</v>
      </c>
      <c r="E57" s="65">
        <v>935</v>
      </c>
      <c r="F57" s="66">
        <v>0.7794</v>
      </c>
      <c r="G57" s="67">
        <v>0.7946019607843137</v>
      </c>
      <c r="I57" s="56">
        <v>65</v>
      </c>
      <c r="J57" s="57" t="s">
        <v>19</v>
      </c>
      <c r="K57" s="57">
        <v>1500</v>
      </c>
      <c r="L57" s="57">
        <v>2526</v>
      </c>
      <c r="M57" s="58">
        <v>0.7818</v>
      </c>
      <c r="N57" s="59">
        <v>0.876161797026503</v>
      </c>
      <c r="P57" s="64">
        <v>72</v>
      </c>
      <c r="Q57" s="65" t="s">
        <v>19</v>
      </c>
      <c r="R57" s="65">
        <v>1500</v>
      </c>
      <c r="S57" s="65">
        <v>975</v>
      </c>
      <c r="T57" s="66">
        <v>0.64</v>
      </c>
      <c r="U57" s="67">
        <v>0.6894495412844037</v>
      </c>
      <c r="W57" s="304">
        <v>70</v>
      </c>
      <c r="X57" s="311" t="s">
        <v>19</v>
      </c>
      <c r="Y57" s="311">
        <v>1500</v>
      </c>
      <c r="Z57" s="311">
        <v>1062</v>
      </c>
      <c r="AA57" s="312">
        <v>0.6265</v>
      </c>
      <c r="AB57" s="313">
        <v>0.7288696078431371</v>
      </c>
      <c r="AD57" s="64">
        <v>71</v>
      </c>
      <c r="AE57" s="156" t="s">
        <v>19</v>
      </c>
      <c r="AF57" s="156">
        <v>1500</v>
      </c>
      <c r="AG57" s="156">
        <v>1007</v>
      </c>
      <c r="AH57" s="157">
        <v>0.7153</v>
      </c>
      <c r="AI57" s="158">
        <v>0.7454090005678592</v>
      </c>
      <c r="AK57" s="276">
        <v>72</v>
      </c>
      <c r="AL57" s="266" t="s">
        <v>19</v>
      </c>
      <c r="AM57" s="266">
        <v>1500</v>
      </c>
      <c r="AN57" s="266">
        <v>1122</v>
      </c>
      <c r="AO57" s="267">
        <v>0.6907</v>
      </c>
      <c r="AP57" s="277">
        <v>0.762429674796748</v>
      </c>
      <c r="AR57" s="253">
        <v>78</v>
      </c>
      <c r="AS57" s="156" t="s">
        <v>19</v>
      </c>
      <c r="AT57" s="156">
        <v>1500</v>
      </c>
      <c r="AU57" s="156">
        <v>890</v>
      </c>
      <c r="AV57" s="157">
        <v>0.6331</v>
      </c>
      <c r="AW57" s="158">
        <v>0.7103178812415655</v>
      </c>
      <c r="AY57" s="64">
        <v>68</v>
      </c>
      <c r="AZ57" s="65" t="s">
        <v>19</v>
      </c>
      <c r="BA57" s="65">
        <v>1500</v>
      </c>
      <c r="BB57" s="65">
        <v>882</v>
      </c>
      <c r="BC57" s="66">
        <v>0.6454</v>
      </c>
      <c r="BD57" s="67">
        <v>0.6942877300613497</v>
      </c>
      <c r="BF57"/>
      <c r="BG57"/>
      <c r="BH57"/>
      <c r="BI57"/>
      <c r="BJ57"/>
      <c r="BK57"/>
      <c r="BL57"/>
      <c r="BM57"/>
      <c r="BN57"/>
      <c r="BO57"/>
      <c r="BP57"/>
      <c r="BQ57"/>
    </row>
    <row r="58" spans="2:69" ht="15.75">
      <c r="B58" s="56">
        <v>1</v>
      </c>
      <c r="C58" s="57" t="s">
        <v>1</v>
      </c>
      <c r="D58" s="57">
        <v>400</v>
      </c>
      <c r="E58" s="57">
        <v>844</v>
      </c>
      <c r="F58" s="58">
        <v>1</v>
      </c>
      <c r="G58" s="59">
        <v>1</v>
      </c>
      <c r="I58" s="56">
        <v>1</v>
      </c>
      <c r="J58" s="57" t="s">
        <v>1</v>
      </c>
      <c r="K58" s="57">
        <v>400</v>
      </c>
      <c r="L58" s="57">
        <v>757</v>
      </c>
      <c r="M58" s="58">
        <v>1</v>
      </c>
      <c r="N58" s="59">
        <v>1</v>
      </c>
      <c r="P58" s="56">
        <v>1</v>
      </c>
      <c r="Q58" s="57" t="s">
        <v>1</v>
      </c>
      <c r="R58" s="57">
        <v>400</v>
      </c>
      <c r="S58" s="57">
        <v>637</v>
      </c>
      <c r="T58" s="58">
        <v>1</v>
      </c>
      <c r="U58" s="59">
        <v>1</v>
      </c>
      <c r="W58" s="303">
        <v>1</v>
      </c>
      <c r="X58" s="308" t="s">
        <v>1</v>
      </c>
      <c r="Y58" s="308">
        <v>400</v>
      </c>
      <c r="Z58" s="308">
        <v>743</v>
      </c>
      <c r="AA58" s="309">
        <v>1</v>
      </c>
      <c r="AB58" s="310">
        <v>1</v>
      </c>
      <c r="AD58" s="56">
        <v>12</v>
      </c>
      <c r="AE58" s="210" t="s">
        <v>1</v>
      </c>
      <c r="AF58" s="210">
        <v>400</v>
      </c>
      <c r="AG58" s="210">
        <v>587</v>
      </c>
      <c r="AH58" s="151">
        <v>0.9939</v>
      </c>
      <c r="AI58" s="152">
        <v>0.99695</v>
      </c>
      <c r="AK58" s="274">
        <v>19</v>
      </c>
      <c r="AL58" s="263" t="s">
        <v>1</v>
      </c>
      <c r="AM58" s="263">
        <v>400</v>
      </c>
      <c r="AN58" s="263">
        <v>706</v>
      </c>
      <c r="AO58" s="264">
        <v>0.9878</v>
      </c>
      <c r="AP58" s="275">
        <v>0.9939</v>
      </c>
      <c r="AR58" s="245">
        <v>22</v>
      </c>
      <c r="AS58" s="210" t="s">
        <v>1</v>
      </c>
      <c r="AT58" s="210">
        <v>400</v>
      </c>
      <c r="AU58" s="210">
        <v>618</v>
      </c>
      <c r="AV58" s="151">
        <v>0.9934</v>
      </c>
      <c r="AW58" s="152">
        <v>0.9966999999999999</v>
      </c>
      <c r="AY58" s="56">
        <v>1</v>
      </c>
      <c r="AZ58" s="57" t="s">
        <v>1</v>
      </c>
      <c r="BA58" s="57">
        <v>400</v>
      </c>
      <c r="BB58" s="57">
        <v>542</v>
      </c>
      <c r="BC58" s="58">
        <v>1</v>
      </c>
      <c r="BD58" s="59">
        <v>1</v>
      </c>
      <c r="BF58"/>
      <c r="BG58"/>
      <c r="BH58"/>
      <c r="BI58"/>
      <c r="BJ58"/>
      <c r="BK58"/>
      <c r="BL58"/>
      <c r="BM58"/>
      <c r="BN58"/>
      <c r="BO58"/>
      <c r="BP58"/>
      <c r="BQ58"/>
    </row>
    <row r="59" spans="2:69" ht="15.75">
      <c r="B59" s="56">
        <v>43</v>
      </c>
      <c r="C59" s="57" t="s">
        <v>144</v>
      </c>
      <c r="D59" s="57">
        <v>400</v>
      </c>
      <c r="E59" s="57">
        <v>319</v>
      </c>
      <c r="F59" s="58">
        <v>0.9646</v>
      </c>
      <c r="G59" s="59">
        <v>0.9418</v>
      </c>
      <c r="I59" s="56">
        <v>62</v>
      </c>
      <c r="J59" s="57" t="s">
        <v>144</v>
      </c>
      <c r="K59" s="57">
        <v>400</v>
      </c>
      <c r="L59" s="57">
        <v>268</v>
      </c>
      <c r="M59" s="58">
        <v>0.9325</v>
      </c>
      <c r="N59" s="59">
        <v>0.8985833333333333</v>
      </c>
      <c r="P59" s="56">
        <v>66</v>
      </c>
      <c r="Q59" s="57" t="s">
        <v>144</v>
      </c>
      <c r="R59" s="57">
        <v>400</v>
      </c>
      <c r="S59" s="57">
        <v>313</v>
      </c>
      <c r="T59" s="58">
        <v>0.8172</v>
      </c>
      <c r="U59" s="59">
        <v>0.832957142857143</v>
      </c>
      <c r="W59" s="303">
        <v>43</v>
      </c>
      <c r="X59" s="308" t="s">
        <v>144</v>
      </c>
      <c r="Y59" s="308">
        <v>400</v>
      </c>
      <c r="Z59" s="308">
        <v>333</v>
      </c>
      <c r="AA59" s="309">
        <v>0.9683</v>
      </c>
      <c r="AB59" s="310">
        <v>0.95065</v>
      </c>
      <c r="AD59" s="56">
        <v>63</v>
      </c>
      <c r="AE59" s="210" t="s">
        <v>144</v>
      </c>
      <c r="AF59" s="210">
        <v>400</v>
      </c>
      <c r="AG59" s="210">
        <v>348</v>
      </c>
      <c r="AH59" s="151">
        <v>0.7832</v>
      </c>
      <c r="AI59" s="152">
        <v>0.8546909090909092</v>
      </c>
      <c r="AK59" s="274">
        <v>67</v>
      </c>
      <c r="AL59" s="263" t="s">
        <v>144</v>
      </c>
      <c r="AM59" s="263">
        <v>400</v>
      </c>
      <c r="AN59" s="263">
        <v>317</v>
      </c>
      <c r="AO59" s="264">
        <v>0.7939</v>
      </c>
      <c r="AP59" s="275">
        <v>0.8500283132530121</v>
      </c>
      <c r="AR59" s="245">
        <v>55</v>
      </c>
      <c r="AS59" s="210" t="s">
        <v>144</v>
      </c>
      <c r="AT59" s="210">
        <v>400</v>
      </c>
      <c r="AU59" s="210">
        <v>342</v>
      </c>
      <c r="AV59" s="151">
        <v>0.9038</v>
      </c>
      <c r="AW59" s="152">
        <v>0.9181380952380953</v>
      </c>
      <c r="AY59" s="56">
        <v>25</v>
      </c>
      <c r="AZ59" s="57" t="s">
        <v>144</v>
      </c>
      <c r="BA59" s="57">
        <v>400</v>
      </c>
      <c r="BB59" s="57">
        <v>738</v>
      </c>
      <c r="BC59" s="58">
        <v>0.9453</v>
      </c>
      <c r="BD59" s="59">
        <v>0.9670797082228118</v>
      </c>
      <c r="BF59"/>
      <c r="BG59"/>
      <c r="BH59"/>
      <c r="BI59"/>
      <c r="BJ59"/>
      <c r="BK59"/>
      <c r="BL59"/>
      <c r="BM59"/>
      <c r="BN59"/>
      <c r="BO59"/>
      <c r="BP59"/>
      <c r="BQ59"/>
    </row>
    <row r="60" spans="2:69" ht="15.75">
      <c r="B60" s="56">
        <v>2</v>
      </c>
      <c r="C60" s="57" t="s">
        <v>26</v>
      </c>
      <c r="D60" s="57">
        <v>700</v>
      </c>
      <c r="E60" s="57">
        <v>1111</v>
      </c>
      <c r="F60" s="58">
        <v>0.9992</v>
      </c>
      <c r="G60" s="59">
        <v>0.9996</v>
      </c>
      <c r="I60" s="56">
        <v>5</v>
      </c>
      <c r="J60" s="57" t="s">
        <v>26</v>
      </c>
      <c r="K60" s="57">
        <v>700</v>
      </c>
      <c r="L60" s="57">
        <v>1309</v>
      </c>
      <c r="M60" s="58">
        <v>0.9979</v>
      </c>
      <c r="N60" s="59">
        <v>0.99895</v>
      </c>
      <c r="P60" s="56">
        <v>1</v>
      </c>
      <c r="Q60" s="57" t="s">
        <v>26</v>
      </c>
      <c r="R60" s="57">
        <v>700</v>
      </c>
      <c r="S60" s="57">
        <v>808</v>
      </c>
      <c r="T60" s="58">
        <v>1</v>
      </c>
      <c r="U60" s="59">
        <v>1</v>
      </c>
      <c r="W60" s="303">
        <v>1</v>
      </c>
      <c r="X60" s="308" t="s">
        <v>26</v>
      </c>
      <c r="Y60" s="308">
        <v>700</v>
      </c>
      <c r="Z60" s="308">
        <v>1014</v>
      </c>
      <c r="AA60" s="309">
        <v>1</v>
      </c>
      <c r="AB60" s="310">
        <v>1</v>
      </c>
      <c r="AD60" s="56">
        <v>1</v>
      </c>
      <c r="AE60" s="210" t="s">
        <v>26</v>
      </c>
      <c r="AF60" s="210">
        <v>700</v>
      </c>
      <c r="AG60" s="210">
        <v>1000</v>
      </c>
      <c r="AH60" s="151">
        <v>1</v>
      </c>
      <c r="AI60" s="152">
        <v>1</v>
      </c>
      <c r="AK60" s="274">
        <v>9</v>
      </c>
      <c r="AL60" s="263" t="s">
        <v>26</v>
      </c>
      <c r="AM60" s="263">
        <v>700</v>
      </c>
      <c r="AN60" s="263">
        <v>1248</v>
      </c>
      <c r="AO60" s="264">
        <v>0.9984</v>
      </c>
      <c r="AP60" s="275">
        <v>0.998590243902439</v>
      </c>
      <c r="AR60" s="245">
        <v>1</v>
      </c>
      <c r="AS60" s="210" t="s">
        <v>26</v>
      </c>
      <c r="AT60" s="210">
        <v>700</v>
      </c>
      <c r="AU60" s="210">
        <v>1270</v>
      </c>
      <c r="AV60" s="151">
        <v>1</v>
      </c>
      <c r="AW60" s="152">
        <v>1</v>
      </c>
      <c r="AY60" s="56">
        <v>16</v>
      </c>
      <c r="AZ60" s="57" t="s">
        <v>26</v>
      </c>
      <c r="BA60" s="57">
        <v>700</v>
      </c>
      <c r="BB60" s="57">
        <v>905</v>
      </c>
      <c r="BC60" s="58">
        <v>0.9899</v>
      </c>
      <c r="BD60" s="59">
        <v>0.9923637931034484</v>
      </c>
      <c r="BF60"/>
      <c r="BG60"/>
      <c r="BH60"/>
      <c r="BI60"/>
      <c r="BJ60"/>
      <c r="BK60"/>
      <c r="BL60"/>
      <c r="BM60"/>
      <c r="BN60"/>
      <c r="BO60"/>
      <c r="BP60"/>
      <c r="BQ60"/>
    </row>
    <row r="61" spans="2:69" ht="15.75">
      <c r="B61" s="56">
        <v>23</v>
      </c>
      <c r="C61" s="57" t="s">
        <v>39</v>
      </c>
      <c r="D61" s="57">
        <v>700</v>
      </c>
      <c r="E61" s="57">
        <v>1611</v>
      </c>
      <c r="F61" s="58">
        <v>0.972</v>
      </c>
      <c r="G61" s="59">
        <v>0.986</v>
      </c>
      <c r="I61" s="56">
        <v>30</v>
      </c>
      <c r="J61" s="57" t="s">
        <v>39</v>
      </c>
      <c r="K61" s="57">
        <v>700</v>
      </c>
      <c r="L61" s="57">
        <v>1807</v>
      </c>
      <c r="M61" s="58">
        <v>0.9663</v>
      </c>
      <c r="N61" s="59">
        <v>0.9821010489510489</v>
      </c>
      <c r="P61" s="56">
        <v>22</v>
      </c>
      <c r="Q61" s="57" t="s">
        <v>39</v>
      </c>
      <c r="R61" s="57">
        <v>700</v>
      </c>
      <c r="S61" s="57">
        <v>1340</v>
      </c>
      <c r="T61" s="58">
        <v>0.9618</v>
      </c>
      <c r="U61" s="59">
        <v>0.9806058823529411</v>
      </c>
      <c r="W61" s="303">
        <v>20</v>
      </c>
      <c r="X61" s="308" t="s">
        <v>39</v>
      </c>
      <c r="Y61" s="308">
        <v>700</v>
      </c>
      <c r="Z61" s="308">
        <v>1688</v>
      </c>
      <c r="AA61" s="309">
        <v>0.9874</v>
      </c>
      <c r="AB61" s="310">
        <v>0.9932677233429394</v>
      </c>
      <c r="AD61" s="56">
        <v>15</v>
      </c>
      <c r="AE61" s="210" t="s">
        <v>39</v>
      </c>
      <c r="AF61" s="210">
        <v>700</v>
      </c>
      <c r="AG61" s="210">
        <v>1305</v>
      </c>
      <c r="AH61" s="151">
        <v>0.992</v>
      </c>
      <c r="AI61" s="152">
        <v>0.996</v>
      </c>
      <c r="AK61" s="274">
        <v>15</v>
      </c>
      <c r="AL61" s="263" t="s">
        <v>39</v>
      </c>
      <c r="AM61" s="263">
        <v>700</v>
      </c>
      <c r="AN61" s="263">
        <v>1575</v>
      </c>
      <c r="AO61" s="264">
        <v>0.9949</v>
      </c>
      <c r="AP61" s="275">
        <v>0.996083257403189</v>
      </c>
      <c r="AR61" s="245">
        <v>26</v>
      </c>
      <c r="AS61" s="210" t="s">
        <v>39</v>
      </c>
      <c r="AT61" s="210">
        <v>700</v>
      </c>
      <c r="AU61" s="210">
        <v>1618</v>
      </c>
      <c r="AV61" s="151">
        <v>0.9932</v>
      </c>
      <c r="AW61" s="152">
        <v>0.9949177570093458</v>
      </c>
      <c r="AY61" s="56">
        <v>10</v>
      </c>
      <c r="AZ61" s="57" t="s">
        <v>39</v>
      </c>
      <c r="BA61" s="57">
        <v>700</v>
      </c>
      <c r="BB61" s="57">
        <v>1409</v>
      </c>
      <c r="BC61" s="58">
        <v>0.9929</v>
      </c>
      <c r="BD61" s="59">
        <v>0.9961747706422018</v>
      </c>
      <c r="BF61"/>
      <c r="BG61"/>
      <c r="BH61"/>
      <c r="BI61"/>
      <c r="BJ61"/>
      <c r="BK61"/>
      <c r="BL61"/>
      <c r="BM61"/>
      <c r="BN61"/>
      <c r="BO61"/>
      <c r="BP61"/>
      <c r="BQ61"/>
    </row>
    <row r="62" spans="2:69" ht="15.75">
      <c r="B62" s="56">
        <v>6</v>
      </c>
      <c r="C62" s="57" t="s">
        <v>199</v>
      </c>
      <c r="D62" s="57">
        <v>700</v>
      </c>
      <c r="E62" s="57">
        <v>1153</v>
      </c>
      <c r="F62" s="58">
        <v>0.9975</v>
      </c>
      <c r="G62" s="59">
        <v>0.99875</v>
      </c>
      <c r="I62" s="56">
        <v>13</v>
      </c>
      <c r="J62" s="57" t="s">
        <v>199</v>
      </c>
      <c r="K62" s="57">
        <v>700</v>
      </c>
      <c r="L62" s="57">
        <v>1300</v>
      </c>
      <c r="M62" s="58">
        <v>0.9957</v>
      </c>
      <c r="N62" s="59">
        <v>0.997253578528827</v>
      </c>
      <c r="P62" s="56">
        <v>6</v>
      </c>
      <c r="Q62" s="57" t="s">
        <v>163</v>
      </c>
      <c r="R62" s="57">
        <v>700</v>
      </c>
      <c r="S62" s="57">
        <v>1062</v>
      </c>
      <c r="T62" s="58">
        <v>0.9989</v>
      </c>
      <c r="U62" s="59">
        <v>0.9990362068965517</v>
      </c>
      <c r="W62" s="303">
        <v>16</v>
      </c>
      <c r="X62" s="308" t="s">
        <v>163</v>
      </c>
      <c r="Y62" s="308">
        <v>700</v>
      </c>
      <c r="Z62" s="308">
        <v>1223</v>
      </c>
      <c r="AA62" s="309">
        <v>0.9917</v>
      </c>
      <c r="AB62" s="310">
        <v>0.9947721556886228</v>
      </c>
      <c r="AD62" s="56">
        <v>9</v>
      </c>
      <c r="AE62" s="210" t="s">
        <v>163</v>
      </c>
      <c r="AF62" s="210">
        <v>700</v>
      </c>
      <c r="AG62" s="210">
        <v>1196</v>
      </c>
      <c r="AH62" s="151">
        <v>0.9956</v>
      </c>
      <c r="AI62" s="152">
        <v>0.9974575342465754</v>
      </c>
      <c r="AK62" s="274">
        <v>6</v>
      </c>
      <c r="AL62" s="265" t="s">
        <v>163</v>
      </c>
      <c r="AM62" s="263">
        <v>700</v>
      </c>
      <c r="AN62" s="263">
        <v>1360</v>
      </c>
      <c r="AO62" s="264">
        <v>0.998</v>
      </c>
      <c r="AP62" s="275">
        <v>0.999</v>
      </c>
      <c r="AR62" s="245">
        <v>10</v>
      </c>
      <c r="AS62" s="210" t="s">
        <v>199</v>
      </c>
      <c r="AT62" s="210">
        <v>700</v>
      </c>
      <c r="AU62" s="210">
        <v>1551</v>
      </c>
      <c r="AV62" s="151">
        <v>0.9968</v>
      </c>
      <c r="AW62" s="152">
        <v>0.9984</v>
      </c>
      <c r="AY62" s="56">
        <v>15</v>
      </c>
      <c r="AZ62" s="57" t="s">
        <v>163</v>
      </c>
      <c r="BA62" s="57">
        <v>700</v>
      </c>
      <c r="BB62" s="57">
        <v>1025</v>
      </c>
      <c r="BC62" s="58">
        <v>0.986</v>
      </c>
      <c r="BD62" s="59">
        <v>0.993</v>
      </c>
      <c r="BF62"/>
      <c r="BG62"/>
      <c r="BH62"/>
      <c r="BI62"/>
      <c r="BJ62"/>
      <c r="BK62"/>
      <c r="BL62"/>
      <c r="BM62"/>
      <c r="BN62"/>
      <c r="BO62"/>
      <c r="BP62"/>
      <c r="BQ62"/>
    </row>
    <row r="63" spans="2:69" ht="15.75">
      <c r="B63" s="56">
        <v>1</v>
      </c>
      <c r="C63" s="57" t="s">
        <v>48</v>
      </c>
      <c r="D63" s="57">
        <v>400</v>
      </c>
      <c r="E63" s="57">
        <v>452</v>
      </c>
      <c r="F63" s="58">
        <v>1</v>
      </c>
      <c r="G63" s="59">
        <v>1</v>
      </c>
      <c r="I63" s="56">
        <v>1</v>
      </c>
      <c r="J63" s="57" t="s">
        <v>48</v>
      </c>
      <c r="K63" s="57">
        <v>400</v>
      </c>
      <c r="L63" s="57">
        <v>504</v>
      </c>
      <c r="M63" s="58">
        <v>1</v>
      </c>
      <c r="N63" s="59">
        <v>1</v>
      </c>
      <c r="P63" s="56">
        <v>1</v>
      </c>
      <c r="Q63" s="57" t="s">
        <v>48</v>
      </c>
      <c r="R63" s="57">
        <v>400</v>
      </c>
      <c r="S63" s="57">
        <v>402</v>
      </c>
      <c r="T63" s="58">
        <v>1</v>
      </c>
      <c r="U63" s="59">
        <v>1</v>
      </c>
      <c r="W63" s="303">
        <v>7</v>
      </c>
      <c r="X63" s="308" t="s">
        <v>48</v>
      </c>
      <c r="Y63" s="308">
        <v>400</v>
      </c>
      <c r="Z63" s="308">
        <v>490</v>
      </c>
      <c r="AA63" s="309">
        <v>0.9981</v>
      </c>
      <c r="AB63" s="310">
        <v>0.99905</v>
      </c>
      <c r="AD63" s="56">
        <v>1</v>
      </c>
      <c r="AE63" s="210" t="s">
        <v>48</v>
      </c>
      <c r="AF63" s="210">
        <v>400</v>
      </c>
      <c r="AG63" s="210">
        <v>456</v>
      </c>
      <c r="AH63" s="151">
        <v>1</v>
      </c>
      <c r="AI63" s="152">
        <v>1</v>
      </c>
      <c r="AK63" s="274">
        <v>1</v>
      </c>
      <c r="AL63" s="263" t="s">
        <v>48</v>
      </c>
      <c r="AM63" s="263">
        <v>400</v>
      </c>
      <c r="AN63" s="263">
        <v>502</v>
      </c>
      <c r="AO63" s="264">
        <v>1</v>
      </c>
      <c r="AP63" s="275">
        <v>1</v>
      </c>
      <c r="AR63" s="245">
        <v>12</v>
      </c>
      <c r="AS63" s="210" t="s">
        <v>48</v>
      </c>
      <c r="AT63" s="210">
        <v>400</v>
      </c>
      <c r="AU63" s="210">
        <v>538</v>
      </c>
      <c r="AV63" s="151">
        <v>0.9961</v>
      </c>
      <c r="AW63" s="152">
        <v>0.99805</v>
      </c>
      <c r="AY63" s="56">
        <v>1</v>
      </c>
      <c r="AZ63" s="57" t="s">
        <v>48</v>
      </c>
      <c r="BA63" s="57">
        <v>400</v>
      </c>
      <c r="BB63" s="57">
        <v>475</v>
      </c>
      <c r="BC63" s="58">
        <v>1</v>
      </c>
      <c r="BD63" s="59">
        <v>1</v>
      </c>
      <c r="BF63"/>
      <c r="BG63"/>
      <c r="BH63"/>
      <c r="BI63"/>
      <c r="BJ63"/>
      <c r="BK63"/>
      <c r="BL63"/>
      <c r="BM63"/>
      <c r="BN63"/>
      <c r="BO63"/>
      <c r="BP63"/>
      <c r="BQ63"/>
    </row>
    <row r="64" spans="2:69" ht="15.75">
      <c r="B64" s="56">
        <v>29</v>
      </c>
      <c r="C64" s="57" t="s">
        <v>200</v>
      </c>
      <c r="D64" s="57">
        <v>1500</v>
      </c>
      <c r="E64" s="57">
        <v>3642</v>
      </c>
      <c r="F64" s="58">
        <v>0.9615</v>
      </c>
      <c r="G64" s="59">
        <v>0.98075</v>
      </c>
      <c r="I64" s="56">
        <v>25</v>
      </c>
      <c r="J64" s="57" t="s">
        <v>200</v>
      </c>
      <c r="K64" s="57">
        <v>1500</v>
      </c>
      <c r="L64" s="57">
        <v>4279</v>
      </c>
      <c r="M64" s="58">
        <v>0.9813</v>
      </c>
      <c r="N64" s="59">
        <v>0.9894710075026795</v>
      </c>
      <c r="P64" s="56">
        <v>20</v>
      </c>
      <c r="Q64" s="57" t="s">
        <v>136</v>
      </c>
      <c r="R64" s="57">
        <v>1500</v>
      </c>
      <c r="S64" s="57">
        <v>3122</v>
      </c>
      <c r="T64" s="58">
        <v>0.9666</v>
      </c>
      <c r="U64" s="59">
        <v>0.9826558776167471</v>
      </c>
      <c r="W64" s="303">
        <v>23</v>
      </c>
      <c r="X64" s="308" t="s">
        <v>136</v>
      </c>
      <c r="Y64" s="308">
        <v>1500</v>
      </c>
      <c r="Z64" s="308">
        <v>3743</v>
      </c>
      <c r="AA64" s="309">
        <v>0.9786</v>
      </c>
      <c r="AB64" s="310">
        <v>0.9887748358862145</v>
      </c>
      <c r="AD64" s="56">
        <v>27</v>
      </c>
      <c r="AE64" s="210" t="s">
        <v>136</v>
      </c>
      <c r="AF64" s="210">
        <v>1500</v>
      </c>
      <c r="AG64" s="210">
        <v>3386</v>
      </c>
      <c r="AH64" s="151">
        <v>0.9729</v>
      </c>
      <c r="AI64" s="152">
        <v>0.9833141114982578</v>
      </c>
      <c r="AK64" s="274">
        <v>27</v>
      </c>
      <c r="AL64" s="265" t="s">
        <v>136</v>
      </c>
      <c r="AM64" s="263">
        <v>1500</v>
      </c>
      <c r="AN64" s="263">
        <v>3161</v>
      </c>
      <c r="AO64" s="264">
        <v>0.9759</v>
      </c>
      <c r="AP64" s="275">
        <v>0.9871321155943293</v>
      </c>
      <c r="AR64" s="245">
        <v>30</v>
      </c>
      <c r="AS64" s="210" t="s">
        <v>200</v>
      </c>
      <c r="AT64" s="210">
        <v>1500</v>
      </c>
      <c r="AU64" s="210">
        <v>3864</v>
      </c>
      <c r="AV64" s="151">
        <v>0.9743</v>
      </c>
      <c r="AW64" s="152">
        <v>0.9851327089337176</v>
      </c>
      <c r="AY64" s="56">
        <v>22</v>
      </c>
      <c r="AZ64" s="57" t="s">
        <v>136</v>
      </c>
      <c r="BA64" s="57">
        <v>1500</v>
      </c>
      <c r="BB64" s="57">
        <v>3311</v>
      </c>
      <c r="BC64" s="58">
        <v>0.9517</v>
      </c>
      <c r="BD64" s="59">
        <v>0.9741483550765739</v>
      </c>
      <c r="BF64"/>
      <c r="BG64"/>
      <c r="BH64"/>
      <c r="BI64"/>
      <c r="BJ64"/>
      <c r="BK64"/>
      <c r="BL64"/>
      <c r="BM64"/>
      <c r="BN64"/>
      <c r="BO64"/>
      <c r="BP64"/>
      <c r="BQ64"/>
    </row>
    <row r="65" spans="2:69" ht="15.75">
      <c r="B65" s="56">
        <v>53</v>
      </c>
      <c r="C65" s="57" t="s">
        <v>40</v>
      </c>
      <c r="D65" s="57">
        <v>700</v>
      </c>
      <c r="E65" s="57">
        <v>1325</v>
      </c>
      <c r="F65" s="58">
        <v>0.847</v>
      </c>
      <c r="G65" s="59">
        <v>0.9186724137931035</v>
      </c>
      <c r="I65" s="56">
        <v>52</v>
      </c>
      <c r="J65" s="57" t="s">
        <v>40</v>
      </c>
      <c r="K65" s="57">
        <v>700</v>
      </c>
      <c r="L65" s="57">
        <v>1458</v>
      </c>
      <c r="M65" s="58">
        <v>0.8675</v>
      </c>
      <c r="N65" s="59">
        <v>0.9231036121673004</v>
      </c>
      <c r="P65" s="56">
        <v>56</v>
      </c>
      <c r="Q65" s="57" t="s">
        <v>40</v>
      </c>
      <c r="R65" s="57">
        <v>700</v>
      </c>
      <c r="S65" s="57">
        <v>957</v>
      </c>
      <c r="T65" s="58">
        <v>0.7783</v>
      </c>
      <c r="U65" s="59">
        <v>0.8785795302013423</v>
      </c>
      <c r="W65" s="303">
        <v>63</v>
      </c>
      <c r="X65" s="308" t="s">
        <v>40</v>
      </c>
      <c r="Y65" s="308">
        <v>700</v>
      </c>
      <c r="Z65" s="308">
        <v>1339</v>
      </c>
      <c r="AA65" s="309">
        <v>0.7995</v>
      </c>
      <c r="AB65" s="310">
        <v>0.8723605563480742</v>
      </c>
      <c r="AD65" s="56">
        <v>62</v>
      </c>
      <c r="AE65" s="210" t="s">
        <v>40</v>
      </c>
      <c r="AF65" s="210">
        <v>700</v>
      </c>
      <c r="AG65" s="210">
        <v>1298</v>
      </c>
      <c r="AH65" s="151">
        <v>0.7658</v>
      </c>
      <c r="AI65" s="152">
        <v>0.8562606557377049</v>
      </c>
      <c r="AK65" s="274">
        <v>64</v>
      </c>
      <c r="AL65" s="263" t="s">
        <v>40</v>
      </c>
      <c r="AM65" s="263">
        <v>700</v>
      </c>
      <c r="AN65" s="263">
        <v>1405</v>
      </c>
      <c r="AO65" s="264">
        <v>0.7404</v>
      </c>
      <c r="AP65" s="275">
        <v>0.8597973154362416</v>
      </c>
      <c r="AR65" s="245">
        <v>70</v>
      </c>
      <c r="AS65" s="210" t="s">
        <v>40</v>
      </c>
      <c r="AT65" s="210">
        <v>700</v>
      </c>
      <c r="AU65" s="210">
        <v>1471</v>
      </c>
      <c r="AV65" s="151">
        <v>0.7</v>
      </c>
      <c r="AW65" s="152">
        <v>0.8176991150442477</v>
      </c>
      <c r="AY65" s="56">
        <v>61</v>
      </c>
      <c r="AZ65" s="57" t="s">
        <v>40</v>
      </c>
      <c r="BA65" s="57">
        <v>700</v>
      </c>
      <c r="BB65" s="57">
        <v>1021</v>
      </c>
      <c r="BC65" s="58">
        <v>0.7528</v>
      </c>
      <c r="BD65" s="59">
        <v>0.8363514563106795</v>
      </c>
      <c r="BF65"/>
      <c r="BG65"/>
      <c r="BH65"/>
      <c r="BI65"/>
      <c r="BJ65"/>
      <c r="BK65"/>
      <c r="BL65"/>
      <c r="BM65"/>
      <c r="BN65"/>
      <c r="BO65"/>
      <c r="BP65"/>
      <c r="BQ65"/>
    </row>
    <row r="66" spans="2:69" ht="15.75">
      <c r="B66" s="56">
        <v>52</v>
      </c>
      <c r="C66" s="57" t="s">
        <v>15</v>
      </c>
      <c r="D66" s="57">
        <v>700</v>
      </c>
      <c r="E66" s="57">
        <v>3232</v>
      </c>
      <c r="F66" s="58">
        <v>0.8657</v>
      </c>
      <c r="G66" s="59">
        <v>0.9223425909295015</v>
      </c>
      <c r="I66" s="56">
        <v>47</v>
      </c>
      <c r="J66" s="57" t="s">
        <v>15</v>
      </c>
      <c r="K66" s="57">
        <v>700</v>
      </c>
      <c r="L66" s="57">
        <v>3737</v>
      </c>
      <c r="M66" s="58">
        <v>0.8824</v>
      </c>
      <c r="N66" s="59">
        <v>0.9412</v>
      </c>
      <c r="P66" s="56">
        <v>39</v>
      </c>
      <c r="Q66" s="57" t="s">
        <v>15</v>
      </c>
      <c r="R66" s="57">
        <v>700</v>
      </c>
      <c r="S66" s="57">
        <v>2999</v>
      </c>
      <c r="T66" s="58">
        <v>0.9036</v>
      </c>
      <c r="U66" s="59">
        <v>0.9481475373547316</v>
      </c>
      <c r="W66" s="303">
        <v>34</v>
      </c>
      <c r="X66" s="308" t="s">
        <v>15</v>
      </c>
      <c r="Y66" s="308">
        <v>700</v>
      </c>
      <c r="Z66" s="308">
        <v>3463</v>
      </c>
      <c r="AA66" s="309">
        <v>0.9371</v>
      </c>
      <c r="AB66" s="310">
        <v>0.9680522812111158</v>
      </c>
      <c r="AD66" s="56">
        <v>52</v>
      </c>
      <c r="AE66" s="210" t="s">
        <v>15</v>
      </c>
      <c r="AF66" s="210">
        <v>700</v>
      </c>
      <c r="AG66" s="210">
        <v>3596</v>
      </c>
      <c r="AH66" s="151">
        <v>0.8219</v>
      </c>
      <c r="AI66" s="152">
        <v>0.9096028962730129</v>
      </c>
      <c r="AK66" s="274">
        <v>56</v>
      </c>
      <c r="AL66" s="263" t="s">
        <v>15</v>
      </c>
      <c r="AM66" s="263">
        <v>700</v>
      </c>
      <c r="AN66" s="263">
        <v>4325</v>
      </c>
      <c r="AO66" s="264">
        <v>0.8138</v>
      </c>
      <c r="AP66" s="275">
        <v>0.9035252909231963</v>
      </c>
      <c r="AR66" s="245">
        <v>64</v>
      </c>
      <c r="AS66" s="210" t="s">
        <v>15</v>
      </c>
      <c r="AT66" s="210">
        <v>700</v>
      </c>
      <c r="AU66" s="210">
        <v>3940</v>
      </c>
      <c r="AV66" s="151">
        <v>0.7439</v>
      </c>
      <c r="AW66" s="152">
        <v>0.8618264258555133</v>
      </c>
      <c r="AY66" s="56">
        <v>56</v>
      </c>
      <c r="AZ66" s="57" t="s">
        <v>15</v>
      </c>
      <c r="BA66" s="57">
        <v>700</v>
      </c>
      <c r="BB66" s="57">
        <v>2757</v>
      </c>
      <c r="BC66" s="58">
        <v>0.7513</v>
      </c>
      <c r="BD66" s="59">
        <v>0.8608122874806801</v>
      </c>
      <c r="BF66"/>
      <c r="BG66"/>
      <c r="BH66"/>
      <c r="BI66"/>
      <c r="BJ66"/>
      <c r="BK66"/>
      <c r="BL66"/>
      <c r="BM66"/>
      <c r="BN66"/>
      <c r="BO66"/>
      <c r="BP66"/>
      <c r="BQ66"/>
    </row>
    <row r="67" spans="2:69" ht="15.75">
      <c r="B67" s="56">
        <v>57</v>
      </c>
      <c r="C67" s="57" t="s">
        <v>82</v>
      </c>
      <c r="D67" s="57">
        <v>400</v>
      </c>
      <c r="E67" s="57">
        <v>770</v>
      </c>
      <c r="F67" s="58">
        <v>0.809</v>
      </c>
      <c r="G67" s="59">
        <v>0.9045000000000001</v>
      </c>
      <c r="I67" s="56">
        <v>71</v>
      </c>
      <c r="J67" s="57" t="s">
        <v>82</v>
      </c>
      <c r="K67" s="57">
        <v>400</v>
      </c>
      <c r="L67" s="57">
        <v>857</v>
      </c>
      <c r="M67" s="58">
        <v>0.7493</v>
      </c>
      <c r="N67" s="59">
        <v>0.8157079345088161</v>
      </c>
      <c r="P67" s="56">
        <v>49</v>
      </c>
      <c r="Q67" s="57" t="s">
        <v>82</v>
      </c>
      <c r="R67" s="57">
        <v>400</v>
      </c>
      <c r="S67" s="57">
        <v>677</v>
      </c>
      <c r="T67" s="58">
        <v>0.8296</v>
      </c>
      <c r="U67" s="59">
        <v>0.9148000000000001</v>
      </c>
      <c r="W67" s="303">
        <v>65</v>
      </c>
      <c r="X67" s="308" t="s">
        <v>82</v>
      </c>
      <c r="Y67" s="308">
        <v>400</v>
      </c>
      <c r="Z67" s="308">
        <v>836</v>
      </c>
      <c r="AA67" s="309">
        <v>0.8018</v>
      </c>
      <c r="AB67" s="310">
        <v>0.8666327586206897</v>
      </c>
      <c r="AD67" s="56">
        <v>51</v>
      </c>
      <c r="AE67" s="210" t="s">
        <v>82</v>
      </c>
      <c r="AF67" s="210">
        <v>400</v>
      </c>
      <c r="AG67" s="210">
        <v>789</v>
      </c>
      <c r="AH67" s="151">
        <v>0.8762</v>
      </c>
      <c r="AI67" s="152">
        <v>0.9223482100238664</v>
      </c>
      <c r="AK67" s="274">
        <v>53</v>
      </c>
      <c r="AL67" s="263" t="s">
        <v>82</v>
      </c>
      <c r="AM67" s="263">
        <v>400</v>
      </c>
      <c r="AN67" s="263">
        <v>1183</v>
      </c>
      <c r="AO67" s="264">
        <v>0.8391</v>
      </c>
      <c r="AP67" s="275">
        <v>0.9102603825136613</v>
      </c>
      <c r="AR67" s="253">
        <v>75</v>
      </c>
      <c r="AS67" s="156" t="s">
        <v>82</v>
      </c>
      <c r="AT67" s="156">
        <v>400</v>
      </c>
      <c r="AU67" s="156">
        <v>1186</v>
      </c>
      <c r="AV67" s="157">
        <v>0.5547</v>
      </c>
      <c r="AW67" s="158">
        <v>0.7595958270106221</v>
      </c>
      <c r="AY67" s="56">
        <v>30</v>
      </c>
      <c r="AZ67" s="57" t="s">
        <v>82</v>
      </c>
      <c r="BA67" s="57">
        <v>400</v>
      </c>
      <c r="BB67" s="57">
        <v>871</v>
      </c>
      <c r="BC67" s="58">
        <v>0.9251</v>
      </c>
      <c r="BD67" s="59">
        <v>0.9587882445141066</v>
      </c>
      <c r="BF67"/>
      <c r="BG67"/>
      <c r="BH67"/>
      <c r="BI67"/>
      <c r="BJ67"/>
      <c r="BK67"/>
      <c r="BL67"/>
      <c r="BM67"/>
      <c r="BN67"/>
      <c r="BO67"/>
      <c r="BP67"/>
      <c r="BQ67"/>
    </row>
    <row r="68" spans="2:69" ht="15.75">
      <c r="B68" s="56">
        <v>1</v>
      </c>
      <c r="C68" s="57" t="s">
        <v>43</v>
      </c>
      <c r="D68" s="57">
        <v>700</v>
      </c>
      <c r="E68" s="57">
        <v>1649</v>
      </c>
      <c r="F68" s="58">
        <v>1</v>
      </c>
      <c r="G68" s="59">
        <v>1</v>
      </c>
      <c r="I68" s="56">
        <v>6</v>
      </c>
      <c r="J68" s="57" t="s">
        <v>43</v>
      </c>
      <c r="K68" s="57">
        <v>700</v>
      </c>
      <c r="L68" s="57">
        <v>1769</v>
      </c>
      <c r="M68" s="58">
        <v>0.9976</v>
      </c>
      <c r="N68" s="59">
        <v>0.9988</v>
      </c>
      <c r="P68" s="56">
        <v>1</v>
      </c>
      <c r="Q68" s="57" t="s">
        <v>43</v>
      </c>
      <c r="R68" s="57">
        <v>700</v>
      </c>
      <c r="S68" s="57">
        <v>1698</v>
      </c>
      <c r="T68" s="58">
        <v>1</v>
      </c>
      <c r="U68" s="59">
        <v>1</v>
      </c>
      <c r="W68" s="303">
        <v>1</v>
      </c>
      <c r="X68" s="308" t="s">
        <v>43</v>
      </c>
      <c r="Y68" s="308">
        <v>700</v>
      </c>
      <c r="Z68" s="308">
        <v>1903</v>
      </c>
      <c r="AA68" s="309">
        <v>1</v>
      </c>
      <c r="AB68" s="310">
        <v>1</v>
      </c>
      <c r="AD68" s="56">
        <v>5</v>
      </c>
      <c r="AE68" s="210" t="s">
        <v>43</v>
      </c>
      <c r="AF68" s="210">
        <v>700</v>
      </c>
      <c r="AG68" s="210">
        <v>1634</v>
      </c>
      <c r="AH68" s="151">
        <v>0.9975</v>
      </c>
      <c r="AI68" s="152">
        <v>0.99875</v>
      </c>
      <c r="AK68" s="274">
        <v>14</v>
      </c>
      <c r="AL68" s="263" t="s">
        <v>43</v>
      </c>
      <c r="AM68" s="263">
        <v>700</v>
      </c>
      <c r="AN68" s="263">
        <v>1691</v>
      </c>
      <c r="AO68" s="264">
        <v>0.9961</v>
      </c>
      <c r="AP68" s="275">
        <v>0.9964776729559748</v>
      </c>
      <c r="AR68" s="245">
        <v>3</v>
      </c>
      <c r="AS68" s="210" t="s">
        <v>43</v>
      </c>
      <c r="AT68" s="210">
        <v>700</v>
      </c>
      <c r="AU68" s="210">
        <v>1830</v>
      </c>
      <c r="AV68" s="151">
        <v>0.9983</v>
      </c>
      <c r="AW68" s="152">
        <v>0.99915</v>
      </c>
      <c r="AY68" s="56">
        <v>2</v>
      </c>
      <c r="AZ68" s="57" t="s">
        <v>43</v>
      </c>
      <c r="BA68" s="57">
        <v>700</v>
      </c>
      <c r="BB68" s="57">
        <v>1453</v>
      </c>
      <c r="BC68" s="58">
        <v>1</v>
      </c>
      <c r="BD68" s="59">
        <v>0.9995515695067265</v>
      </c>
      <c r="BF68"/>
      <c r="BG68"/>
      <c r="BH68"/>
      <c r="BI68"/>
      <c r="BJ68"/>
      <c r="BK68"/>
      <c r="BL68"/>
      <c r="BM68"/>
      <c r="BN68"/>
      <c r="BO68"/>
      <c r="BP68"/>
      <c r="BQ68"/>
    </row>
    <row r="69" spans="2:69" ht="15.75">
      <c r="B69" s="56">
        <v>9</v>
      </c>
      <c r="C69" s="57" t="s">
        <v>29</v>
      </c>
      <c r="D69" s="57">
        <v>700</v>
      </c>
      <c r="E69" s="57">
        <v>931</v>
      </c>
      <c r="F69" s="58">
        <v>0.9956</v>
      </c>
      <c r="G69" s="59">
        <v>0.9978</v>
      </c>
      <c r="I69" s="56">
        <v>12</v>
      </c>
      <c r="J69" s="57" t="s">
        <v>29</v>
      </c>
      <c r="K69" s="57">
        <v>700</v>
      </c>
      <c r="L69" s="57">
        <v>1008</v>
      </c>
      <c r="M69" s="58">
        <v>0.9951</v>
      </c>
      <c r="N69" s="59">
        <v>0.9975499999999999</v>
      </c>
      <c r="P69" s="56">
        <v>21</v>
      </c>
      <c r="Q69" s="57" t="s">
        <v>29</v>
      </c>
      <c r="R69" s="57">
        <v>700</v>
      </c>
      <c r="S69" s="57">
        <v>674</v>
      </c>
      <c r="T69" s="58">
        <v>0.9766</v>
      </c>
      <c r="U69" s="59">
        <v>0.9808714285714286</v>
      </c>
      <c r="W69" s="303">
        <v>21</v>
      </c>
      <c r="X69" s="308" t="s">
        <v>29</v>
      </c>
      <c r="Y69" s="308">
        <v>700</v>
      </c>
      <c r="Z69" s="308">
        <v>964</v>
      </c>
      <c r="AA69" s="309">
        <v>0.9867</v>
      </c>
      <c r="AB69" s="310">
        <v>0.992045652173913</v>
      </c>
      <c r="AD69" s="56">
        <v>22</v>
      </c>
      <c r="AE69" s="210" t="s">
        <v>29</v>
      </c>
      <c r="AF69" s="210">
        <v>700</v>
      </c>
      <c r="AG69" s="210">
        <v>904</v>
      </c>
      <c r="AH69" s="151">
        <v>0.9862</v>
      </c>
      <c r="AI69" s="152">
        <v>0.9931</v>
      </c>
      <c r="AK69" s="274">
        <v>32</v>
      </c>
      <c r="AL69" s="263" t="s">
        <v>29</v>
      </c>
      <c r="AM69" s="263">
        <v>700</v>
      </c>
      <c r="AN69" s="263">
        <v>971</v>
      </c>
      <c r="AO69" s="264">
        <v>0.9568</v>
      </c>
      <c r="AP69" s="275">
        <v>0.9766783357245337</v>
      </c>
      <c r="AR69" s="245">
        <v>40</v>
      </c>
      <c r="AS69" s="210" t="s">
        <v>29</v>
      </c>
      <c r="AT69" s="210">
        <v>700</v>
      </c>
      <c r="AU69" s="210">
        <v>1135</v>
      </c>
      <c r="AV69" s="151">
        <v>0.9266</v>
      </c>
      <c r="AW69" s="152">
        <v>0.9615978723404255</v>
      </c>
      <c r="AY69" s="56">
        <v>36</v>
      </c>
      <c r="AZ69" s="57" t="s">
        <v>29</v>
      </c>
      <c r="BA69" s="57">
        <v>700</v>
      </c>
      <c r="BB69" s="57">
        <v>982</v>
      </c>
      <c r="BC69" s="58">
        <v>0.9053</v>
      </c>
      <c r="BD69" s="59">
        <v>0.9483100361663652</v>
      </c>
      <c r="BF69"/>
      <c r="BG69"/>
      <c r="BH69"/>
      <c r="BI69"/>
      <c r="BJ69"/>
      <c r="BK69"/>
      <c r="BL69"/>
      <c r="BM69"/>
      <c r="BN69"/>
      <c r="BO69"/>
      <c r="BP69"/>
      <c r="BQ69"/>
    </row>
    <row r="70" spans="2:69" ht="15.75">
      <c r="B70" s="56">
        <v>14</v>
      </c>
      <c r="C70" s="57" t="s">
        <v>54</v>
      </c>
      <c r="D70" s="57">
        <v>400</v>
      </c>
      <c r="E70" s="57">
        <v>737</v>
      </c>
      <c r="F70" s="58">
        <v>0.9868</v>
      </c>
      <c r="G70" s="59">
        <v>0.9934000000000001</v>
      </c>
      <c r="I70" s="56">
        <v>26</v>
      </c>
      <c r="J70" s="57" t="s">
        <v>54</v>
      </c>
      <c r="K70" s="57">
        <v>400</v>
      </c>
      <c r="L70" s="57">
        <v>659</v>
      </c>
      <c r="M70" s="58">
        <v>0.9772</v>
      </c>
      <c r="N70" s="59">
        <v>0.9885999999999999</v>
      </c>
      <c r="P70" s="56">
        <v>1</v>
      </c>
      <c r="Q70" s="57" t="s">
        <v>54</v>
      </c>
      <c r="R70" s="57">
        <v>400</v>
      </c>
      <c r="S70" s="57">
        <v>631</v>
      </c>
      <c r="T70" s="58">
        <v>1</v>
      </c>
      <c r="U70" s="59">
        <v>1</v>
      </c>
      <c r="W70" s="303">
        <v>1</v>
      </c>
      <c r="X70" s="308" t="s">
        <v>54</v>
      </c>
      <c r="Y70" s="308">
        <v>400</v>
      </c>
      <c r="Z70" s="308">
        <v>711</v>
      </c>
      <c r="AA70" s="309">
        <v>1</v>
      </c>
      <c r="AB70" s="310">
        <v>1</v>
      </c>
      <c r="AD70" s="56">
        <v>1</v>
      </c>
      <c r="AE70" s="210" t="s">
        <v>54</v>
      </c>
      <c r="AF70" s="210">
        <v>400</v>
      </c>
      <c r="AG70" s="210">
        <v>716</v>
      </c>
      <c r="AH70" s="151">
        <v>1</v>
      </c>
      <c r="AI70" s="152">
        <v>1</v>
      </c>
      <c r="AK70" s="274">
        <v>1</v>
      </c>
      <c r="AL70" s="263" t="s">
        <v>54</v>
      </c>
      <c r="AM70" s="263">
        <v>400</v>
      </c>
      <c r="AN70" s="263">
        <v>757</v>
      </c>
      <c r="AO70" s="264">
        <v>1</v>
      </c>
      <c r="AP70" s="275">
        <v>1</v>
      </c>
      <c r="AR70" s="245">
        <v>19</v>
      </c>
      <c r="AS70" s="210" t="s">
        <v>54</v>
      </c>
      <c r="AT70" s="210">
        <v>400</v>
      </c>
      <c r="AU70" s="210">
        <v>769</v>
      </c>
      <c r="AV70" s="151">
        <v>0.9961</v>
      </c>
      <c r="AW70" s="152">
        <v>0.9973555555555556</v>
      </c>
      <c r="AY70" s="56">
        <v>4</v>
      </c>
      <c r="AZ70" s="57" t="s">
        <v>54</v>
      </c>
      <c r="BA70" s="57">
        <v>400</v>
      </c>
      <c r="BB70" s="57">
        <v>736</v>
      </c>
      <c r="BC70" s="58">
        <v>0.9983</v>
      </c>
      <c r="BD70" s="59">
        <v>0.99915</v>
      </c>
      <c r="BF70"/>
      <c r="BG70"/>
      <c r="BH70"/>
      <c r="BI70"/>
      <c r="BJ70"/>
      <c r="BK70"/>
      <c r="BL70"/>
      <c r="BM70"/>
      <c r="BN70"/>
      <c r="BO70"/>
      <c r="BP70"/>
      <c r="BQ70"/>
    </row>
    <row r="71" spans="2:69" ht="15.75">
      <c r="B71" s="56">
        <v>1</v>
      </c>
      <c r="C71" s="57" t="s">
        <v>51</v>
      </c>
      <c r="D71" s="57">
        <v>400</v>
      </c>
      <c r="E71" s="57">
        <v>647</v>
      </c>
      <c r="F71" s="58">
        <v>1</v>
      </c>
      <c r="G71" s="59">
        <v>1</v>
      </c>
      <c r="I71" s="56">
        <v>1</v>
      </c>
      <c r="J71" s="57" t="s">
        <v>51</v>
      </c>
      <c r="K71" s="57">
        <v>400</v>
      </c>
      <c r="L71" s="57">
        <v>623</v>
      </c>
      <c r="M71" s="58">
        <v>1</v>
      </c>
      <c r="N71" s="59">
        <v>1</v>
      </c>
      <c r="P71" s="56">
        <v>1</v>
      </c>
      <c r="Q71" s="57" t="s">
        <v>51</v>
      </c>
      <c r="R71" s="57">
        <v>400</v>
      </c>
      <c r="S71" s="57">
        <v>487</v>
      </c>
      <c r="T71" s="58">
        <v>1</v>
      </c>
      <c r="U71" s="59">
        <v>1</v>
      </c>
      <c r="W71" s="303">
        <v>1</v>
      </c>
      <c r="X71" s="308" t="s">
        <v>51</v>
      </c>
      <c r="Y71" s="308">
        <v>400</v>
      </c>
      <c r="Z71" s="308">
        <v>599</v>
      </c>
      <c r="AA71" s="309">
        <v>1</v>
      </c>
      <c r="AB71" s="310">
        <v>1</v>
      </c>
      <c r="AD71" s="56">
        <v>1</v>
      </c>
      <c r="AE71" s="210" t="s">
        <v>51</v>
      </c>
      <c r="AF71" s="210">
        <v>400</v>
      </c>
      <c r="AG71" s="210">
        <v>619</v>
      </c>
      <c r="AH71" s="151">
        <v>1</v>
      </c>
      <c r="AI71" s="152">
        <v>1</v>
      </c>
      <c r="AK71" s="274">
        <v>1</v>
      </c>
      <c r="AL71" s="263" t="s">
        <v>51</v>
      </c>
      <c r="AM71" s="263">
        <v>400</v>
      </c>
      <c r="AN71" s="263">
        <v>782</v>
      </c>
      <c r="AO71" s="264">
        <v>1</v>
      </c>
      <c r="AP71" s="275">
        <v>1</v>
      </c>
      <c r="AR71" s="245">
        <v>1</v>
      </c>
      <c r="AS71" s="210" t="s">
        <v>51</v>
      </c>
      <c r="AT71" s="210">
        <v>400</v>
      </c>
      <c r="AU71" s="210">
        <v>623</v>
      </c>
      <c r="AV71" s="151">
        <v>1</v>
      </c>
      <c r="AW71" s="152">
        <v>1</v>
      </c>
      <c r="AY71" s="56">
        <v>1</v>
      </c>
      <c r="AZ71" s="57" t="s">
        <v>51</v>
      </c>
      <c r="BA71" s="57">
        <v>400</v>
      </c>
      <c r="BB71" s="57">
        <v>584</v>
      </c>
      <c r="BC71" s="58">
        <v>1</v>
      </c>
      <c r="BD71" s="59">
        <v>1</v>
      </c>
      <c r="BF71"/>
      <c r="BG71"/>
      <c r="BH71"/>
      <c r="BI71"/>
      <c r="BJ71"/>
      <c r="BK71"/>
      <c r="BL71"/>
      <c r="BM71"/>
      <c r="BN71"/>
      <c r="BO71"/>
      <c r="BP71"/>
      <c r="BQ71"/>
    </row>
    <row r="72" spans="2:69" ht="15.75">
      <c r="B72" s="56">
        <v>36</v>
      </c>
      <c r="C72" s="57" t="s">
        <v>79</v>
      </c>
      <c r="D72" s="57">
        <v>700</v>
      </c>
      <c r="E72" s="57">
        <v>1061</v>
      </c>
      <c r="F72" s="58">
        <v>0.9219</v>
      </c>
      <c r="G72" s="59">
        <v>0.9578926751592357</v>
      </c>
      <c r="I72" s="56">
        <v>49</v>
      </c>
      <c r="J72" s="57" t="s">
        <v>79</v>
      </c>
      <c r="K72" s="57">
        <v>700</v>
      </c>
      <c r="L72" s="57">
        <v>1366</v>
      </c>
      <c r="M72" s="58">
        <v>0.8873</v>
      </c>
      <c r="N72" s="59">
        <v>0.9374543478260869</v>
      </c>
      <c r="P72" s="56">
        <v>48</v>
      </c>
      <c r="Q72" s="57" t="s">
        <v>79</v>
      </c>
      <c r="R72" s="57">
        <v>700</v>
      </c>
      <c r="S72" s="57">
        <v>923</v>
      </c>
      <c r="T72" s="58">
        <v>0.8555</v>
      </c>
      <c r="U72" s="59">
        <v>0.9170876413570275</v>
      </c>
      <c r="W72" s="303">
        <v>54</v>
      </c>
      <c r="X72" s="308" t="s">
        <v>79</v>
      </c>
      <c r="Y72" s="308">
        <v>700</v>
      </c>
      <c r="Z72" s="308">
        <v>1093</v>
      </c>
      <c r="AA72" s="309">
        <v>0.8755</v>
      </c>
      <c r="AB72" s="310">
        <v>0.9273908839779006</v>
      </c>
      <c r="AD72" s="56">
        <v>56</v>
      </c>
      <c r="AE72" s="210" t="s">
        <v>79</v>
      </c>
      <c r="AF72" s="210">
        <v>700</v>
      </c>
      <c r="AG72" s="210">
        <v>1031</v>
      </c>
      <c r="AH72" s="151">
        <v>0.8302</v>
      </c>
      <c r="AI72" s="152">
        <v>0.8984583208395802</v>
      </c>
      <c r="AK72" s="274">
        <v>69</v>
      </c>
      <c r="AL72" s="263" t="s">
        <v>79</v>
      </c>
      <c r="AM72" s="263">
        <v>700</v>
      </c>
      <c r="AN72" s="263">
        <v>1118</v>
      </c>
      <c r="AO72" s="264">
        <v>0.6809</v>
      </c>
      <c r="AP72" s="275">
        <v>0.8066184782608695</v>
      </c>
      <c r="AR72" s="245">
        <v>65</v>
      </c>
      <c r="AS72" s="210" t="s">
        <v>79</v>
      </c>
      <c r="AT72" s="210">
        <v>700</v>
      </c>
      <c r="AU72" s="210">
        <v>1284</v>
      </c>
      <c r="AV72" s="151">
        <v>0.7711</v>
      </c>
      <c r="AW72" s="152">
        <v>0.8606061797752809</v>
      </c>
      <c r="AY72" s="56">
        <v>43</v>
      </c>
      <c r="AZ72" s="57" t="s">
        <v>79</v>
      </c>
      <c r="BA72" s="57">
        <v>700</v>
      </c>
      <c r="BB72" s="57">
        <v>1116</v>
      </c>
      <c r="BC72" s="58">
        <v>0.858</v>
      </c>
      <c r="BD72" s="59">
        <v>0.9152629246676514</v>
      </c>
      <c r="BF72"/>
      <c r="BG72"/>
      <c r="BH72"/>
      <c r="BI72"/>
      <c r="BJ72"/>
      <c r="BK72"/>
      <c r="BL72"/>
      <c r="BM72"/>
      <c r="BN72"/>
      <c r="BO72"/>
      <c r="BP72"/>
      <c r="BQ72"/>
    </row>
    <row r="73" spans="2:69" ht="15.75">
      <c r="B73" s="56">
        <v>22</v>
      </c>
      <c r="C73" s="57" t="s">
        <v>6</v>
      </c>
      <c r="D73" s="57">
        <v>700</v>
      </c>
      <c r="E73" s="57">
        <v>2341</v>
      </c>
      <c r="F73" s="58">
        <v>0.9778</v>
      </c>
      <c r="G73" s="59">
        <v>0.987318782942022</v>
      </c>
      <c r="I73" s="56">
        <v>17</v>
      </c>
      <c r="J73" s="57" t="s">
        <v>6</v>
      </c>
      <c r="K73" s="57">
        <v>700</v>
      </c>
      <c r="L73" s="57">
        <v>2574</v>
      </c>
      <c r="M73" s="58">
        <v>0.9933</v>
      </c>
      <c r="N73" s="59">
        <v>0.99665</v>
      </c>
      <c r="P73" s="56">
        <v>8</v>
      </c>
      <c r="Q73" s="57" t="s">
        <v>6</v>
      </c>
      <c r="R73" s="57">
        <v>700</v>
      </c>
      <c r="S73" s="57">
        <v>2238</v>
      </c>
      <c r="T73" s="58">
        <v>0.9928</v>
      </c>
      <c r="U73" s="59">
        <v>0.99607585089141</v>
      </c>
      <c r="W73" s="303">
        <v>11</v>
      </c>
      <c r="X73" s="308" t="s">
        <v>6</v>
      </c>
      <c r="Y73" s="308">
        <v>700</v>
      </c>
      <c r="Z73" s="308">
        <v>2641</v>
      </c>
      <c r="AA73" s="309">
        <v>0.9953</v>
      </c>
      <c r="AB73" s="310">
        <v>0.9975110467809171</v>
      </c>
      <c r="AD73" s="56">
        <v>12</v>
      </c>
      <c r="AE73" s="210" t="s">
        <v>6</v>
      </c>
      <c r="AF73" s="210">
        <v>700</v>
      </c>
      <c r="AG73" s="210">
        <v>2274</v>
      </c>
      <c r="AH73" s="151">
        <v>0.9939</v>
      </c>
      <c r="AI73" s="152">
        <v>0.99695</v>
      </c>
      <c r="AK73" s="274">
        <v>16</v>
      </c>
      <c r="AL73" s="263" t="s">
        <v>6</v>
      </c>
      <c r="AM73" s="263">
        <v>700</v>
      </c>
      <c r="AN73" s="263">
        <v>2692</v>
      </c>
      <c r="AO73" s="264">
        <v>0.9923</v>
      </c>
      <c r="AP73" s="275">
        <v>0.9955812796208531</v>
      </c>
      <c r="AR73" s="245">
        <v>24</v>
      </c>
      <c r="AS73" s="210" t="s">
        <v>6</v>
      </c>
      <c r="AT73" s="210">
        <v>700</v>
      </c>
      <c r="AU73" s="210">
        <v>2401</v>
      </c>
      <c r="AV73" s="151">
        <v>0.9937</v>
      </c>
      <c r="AW73" s="152">
        <v>0.9965291443850268</v>
      </c>
      <c r="AY73" s="56">
        <v>13</v>
      </c>
      <c r="AZ73" s="57" t="s">
        <v>6</v>
      </c>
      <c r="BA73" s="57">
        <v>700</v>
      </c>
      <c r="BB73" s="57">
        <v>1994</v>
      </c>
      <c r="BC73" s="58">
        <v>0.9871</v>
      </c>
      <c r="BD73" s="59">
        <v>0.9933571979434448</v>
      </c>
      <c r="BF73"/>
      <c r="BG73"/>
      <c r="BH73"/>
      <c r="BI73"/>
      <c r="BJ73"/>
      <c r="BK73"/>
      <c r="BL73"/>
      <c r="BM73"/>
      <c r="BN73"/>
      <c r="BO73"/>
      <c r="BP73"/>
      <c r="BQ73"/>
    </row>
    <row r="74" spans="2:69" ht="15.75">
      <c r="B74" s="56">
        <v>24</v>
      </c>
      <c r="C74" s="57" t="s">
        <v>100</v>
      </c>
      <c r="D74" s="57">
        <v>400</v>
      </c>
      <c r="E74" s="57">
        <v>654</v>
      </c>
      <c r="F74" s="58">
        <v>0.9723</v>
      </c>
      <c r="G74" s="59">
        <v>0.985552390438247</v>
      </c>
      <c r="I74" s="56">
        <v>51</v>
      </c>
      <c r="J74" s="57" t="s">
        <v>100</v>
      </c>
      <c r="K74" s="57">
        <v>400</v>
      </c>
      <c r="L74" s="57">
        <v>873</v>
      </c>
      <c r="M74" s="58">
        <v>0.8681</v>
      </c>
      <c r="N74" s="59">
        <v>0.9328137362637363</v>
      </c>
      <c r="P74" s="56">
        <v>57</v>
      </c>
      <c r="Q74" s="57" t="s">
        <v>100</v>
      </c>
      <c r="R74" s="57">
        <v>400</v>
      </c>
      <c r="S74" s="57">
        <v>707</v>
      </c>
      <c r="T74" s="58">
        <v>0.7515</v>
      </c>
      <c r="U74" s="59">
        <v>0.87575</v>
      </c>
      <c r="W74" s="303">
        <v>14</v>
      </c>
      <c r="X74" s="308" t="s">
        <v>100</v>
      </c>
      <c r="Y74" s="308">
        <v>400</v>
      </c>
      <c r="Z74" s="308">
        <v>770</v>
      </c>
      <c r="AA74" s="309">
        <v>0.9914</v>
      </c>
      <c r="AB74" s="310">
        <v>0.9957</v>
      </c>
      <c r="AD74" s="56">
        <v>16</v>
      </c>
      <c r="AE74" s="210" t="s">
        <v>100</v>
      </c>
      <c r="AF74" s="210">
        <v>400</v>
      </c>
      <c r="AG74" s="210">
        <v>649</v>
      </c>
      <c r="AH74" s="151">
        <v>0.9916</v>
      </c>
      <c r="AI74" s="152">
        <v>0.9958</v>
      </c>
      <c r="AK74" s="274">
        <v>21</v>
      </c>
      <c r="AL74" s="263" t="s">
        <v>100</v>
      </c>
      <c r="AM74" s="263">
        <v>400</v>
      </c>
      <c r="AN74" s="263">
        <v>558</v>
      </c>
      <c r="AO74" s="264">
        <v>0.9853</v>
      </c>
      <c r="AP74" s="275">
        <v>0.99265</v>
      </c>
      <c r="AR74" s="245">
        <v>6</v>
      </c>
      <c r="AS74" s="210" t="s">
        <v>100</v>
      </c>
      <c r="AT74" s="210">
        <v>400</v>
      </c>
      <c r="AU74" s="210">
        <v>664</v>
      </c>
      <c r="AV74" s="151">
        <v>0.9972</v>
      </c>
      <c r="AW74" s="152">
        <v>0.9985999999999999</v>
      </c>
      <c r="AY74" s="56">
        <v>1</v>
      </c>
      <c r="AZ74" s="57" t="s">
        <v>100</v>
      </c>
      <c r="BA74" s="57">
        <v>400</v>
      </c>
      <c r="BB74" s="57">
        <v>570</v>
      </c>
      <c r="BC74" s="58">
        <v>1</v>
      </c>
      <c r="BD74" s="59">
        <v>1</v>
      </c>
      <c r="BF74"/>
      <c r="BG74"/>
      <c r="BH74"/>
      <c r="BI74"/>
      <c r="BJ74"/>
      <c r="BK74"/>
      <c r="BL74"/>
      <c r="BM74"/>
      <c r="BN74"/>
      <c r="BO74"/>
      <c r="BP74"/>
      <c r="BQ74"/>
    </row>
    <row r="75" spans="2:69" ht="15.75">
      <c r="B75" s="56">
        <v>1</v>
      </c>
      <c r="C75" s="57" t="s">
        <v>78</v>
      </c>
      <c r="D75" s="57">
        <v>700</v>
      </c>
      <c r="E75" s="57">
        <v>1350</v>
      </c>
      <c r="F75" s="58">
        <v>1</v>
      </c>
      <c r="G75" s="59">
        <v>1</v>
      </c>
      <c r="I75" s="56">
        <v>1</v>
      </c>
      <c r="J75" s="57" t="s">
        <v>78</v>
      </c>
      <c r="K75" s="57">
        <v>700</v>
      </c>
      <c r="L75" s="57">
        <v>1330</v>
      </c>
      <c r="M75" s="58">
        <v>1</v>
      </c>
      <c r="N75" s="59">
        <v>1</v>
      </c>
      <c r="P75" s="56">
        <v>1</v>
      </c>
      <c r="Q75" s="57" t="s">
        <v>78</v>
      </c>
      <c r="R75" s="57">
        <v>700</v>
      </c>
      <c r="S75" s="57">
        <v>871</v>
      </c>
      <c r="T75" s="58">
        <v>1</v>
      </c>
      <c r="U75" s="59">
        <v>1</v>
      </c>
      <c r="W75" s="303">
        <v>1</v>
      </c>
      <c r="X75" s="308" t="s">
        <v>78</v>
      </c>
      <c r="Y75" s="308">
        <v>700</v>
      </c>
      <c r="Z75" s="308">
        <v>1156</v>
      </c>
      <c r="AA75" s="309">
        <v>1</v>
      </c>
      <c r="AB75" s="310">
        <v>1</v>
      </c>
      <c r="AD75" s="56">
        <v>1</v>
      </c>
      <c r="AE75" s="210" t="s">
        <v>78</v>
      </c>
      <c r="AF75" s="210">
        <v>700</v>
      </c>
      <c r="AG75" s="210">
        <v>1199</v>
      </c>
      <c r="AH75" s="151">
        <v>1</v>
      </c>
      <c r="AI75" s="152">
        <v>1</v>
      </c>
      <c r="AK75" s="274">
        <v>1</v>
      </c>
      <c r="AL75" s="263" t="s">
        <v>78</v>
      </c>
      <c r="AM75" s="263">
        <v>700</v>
      </c>
      <c r="AN75" s="263">
        <v>1354</v>
      </c>
      <c r="AO75" s="264">
        <v>1</v>
      </c>
      <c r="AP75" s="275">
        <v>1</v>
      </c>
      <c r="AR75" s="245">
        <v>1</v>
      </c>
      <c r="AS75" s="210" t="s">
        <v>78</v>
      </c>
      <c r="AT75" s="210">
        <v>700</v>
      </c>
      <c r="AU75" s="210">
        <v>1291</v>
      </c>
      <c r="AV75" s="151">
        <v>1</v>
      </c>
      <c r="AW75" s="152">
        <v>1</v>
      </c>
      <c r="AY75" s="56">
        <v>1</v>
      </c>
      <c r="AZ75" s="57" t="s">
        <v>78</v>
      </c>
      <c r="BA75" s="57">
        <v>700</v>
      </c>
      <c r="BB75" s="57">
        <v>1061</v>
      </c>
      <c r="BC75" s="58">
        <v>1</v>
      </c>
      <c r="BD75" s="59">
        <v>1</v>
      </c>
      <c r="BF75"/>
      <c r="BG75"/>
      <c r="BH75"/>
      <c r="BI75"/>
      <c r="BJ75"/>
      <c r="BK75"/>
      <c r="BL75"/>
      <c r="BM75"/>
      <c r="BN75"/>
      <c r="BO75"/>
      <c r="BP75"/>
      <c r="BQ75"/>
    </row>
    <row r="76" spans="2:69" ht="15.75">
      <c r="B76" s="56">
        <v>67</v>
      </c>
      <c r="C76" s="57" t="s">
        <v>37</v>
      </c>
      <c r="D76" s="57">
        <v>700</v>
      </c>
      <c r="E76" s="57">
        <v>716</v>
      </c>
      <c r="F76" s="58">
        <v>0.7486</v>
      </c>
      <c r="G76" s="59">
        <v>0.8398367231638418</v>
      </c>
      <c r="I76" s="56">
        <v>2</v>
      </c>
      <c r="J76" s="57" t="s">
        <v>37</v>
      </c>
      <c r="K76" s="57">
        <v>700</v>
      </c>
      <c r="L76" s="57">
        <v>929</v>
      </c>
      <c r="M76" s="58">
        <v>1</v>
      </c>
      <c r="N76" s="59">
        <v>0.9994604316546762</v>
      </c>
      <c r="P76" s="56">
        <v>59</v>
      </c>
      <c r="Q76" s="57" t="s">
        <v>37</v>
      </c>
      <c r="R76" s="57">
        <v>700</v>
      </c>
      <c r="S76" s="57">
        <v>635</v>
      </c>
      <c r="T76" s="58">
        <v>0.7986</v>
      </c>
      <c r="U76" s="59">
        <v>0.8646686142551239</v>
      </c>
      <c r="W76" s="303">
        <v>38</v>
      </c>
      <c r="X76" s="308" t="s">
        <v>37</v>
      </c>
      <c r="Y76" s="308">
        <v>700</v>
      </c>
      <c r="Z76" s="308">
        <v>886</v>
      </c>
      <c r="AA76" s="309">
        <v>0.9587</v>
      </c>
      <c r="AB76" s="310">
        <v>0.9587876098418278</v>
      </c>
      <c r="AD76" s="56">
        <v>1</v>
      </c>
      <c r="AE76" s="210" t="s">
        <v>37</v>
      </c>
      <c r="AF76" s="210">
        <v>700</v>
      </c>
      <c r="AG76" s="210">
        <v>753</v>
      </c>
      <c r="AH76" s="151">
        <v>1</v>
      </c>
      <c r="AI76" s="152">
        <v>1</v>
      </c>
      <c r="AK76" s="274">
        <v>36</v>
      </c>
      <c r="AL76" s="263" t="s">
        <v>37</v>
      </c>
      <c r="AM76" s="263">
        <v>700</v>
      </c>
      <c r="AN76" s="263">
        <v>860</v>
      </c>
      <c r="AO76" s="264">
        <v>0.9413</v>
      </c>
      <c r="AP76" s="275">
        <v>0.9659330188679245</v>
      </c>
      <c r="AR76" s="245">
        <v>4</v>
      </c>
      <c r="AS76" s="210" t="s">
        <v>37</v>
      </c>
      <c r="AT76" s="210">
        <v>700</v>
      </c>
      <c r="AU76" s="210">
        <v>916</v>
      </c>
      <c r="AV76" s="151">
        <v>0.9989</v>
      </c>
      <c r="AW76" s="152">
        <v>0.9990055555555555</v>
      </c>
      <c r="AY76" s="56">
        <v>1</v>
      </c>
      <c r="AZ76" s="57" t="s">
        <v>37</v>
      </c>
      <c r="BA76" s="57">
        <v>700</v>
      </c>
      <c r="BB76" s="57">
        <v>732</v>
      </c>
      <c r="BC76" s="58">
        <v>1</v>
      </c>
      <c r="BD76" s="59">
        <v>1</v>
      </c>
      <c r="BF76"/>
      <c r="BG76"/>
      <c r="BH76"/>
      <c r="BI76"/>
      <c r="BJ76"/>
      <c r="BK76"/>
      <c r="BL76"/>
      <c r="BM76"/>
      <c r="BN76"/>
      <c r="BO76"/>
      <c r="BP76"/>
      <c r="BQ76"/>
    </row>
    <row r="77" spans="2:69" ht="15.75">
      <c r="B77" s="56">
        <v>11</v>
      </c>
      <c r="C77" s="57" t="s">
        <v>49</v>
      </c>
      <c r="D77" s="57">
        <v>400</v>
      </c>
      <c r="E77" s="57">
        <v>461</v>
      </c>
      <c r="F77" s="58">
        <v>0.9928</v>
      </c>
      <c r="G77" s="59">
        <v>0.9956555831265509</v>
      </c>
      <c r="I77" s="56">
        <v>20</v>
      </c>
      <c r="J77" s="57" t="s">
        <v>49</v>
      </c>
      <c r="K77" s="57">
        <v>400</v>
      </c>
      <c r="L77" s="57">
        <v>458</v>
      </c>
      <c r="M77" s="58">
        <v>0.9917</v>
      </c>
      <c r="N77" s="59">
        <v>0.9950768041237114</v>
      </c>
      <c r="P77" s="56">
        <v>23</v>
      </c>
      <c r="Q77" s="57" t="s">
        <v>49</v>
      </c>
      <c r="R77" s="57">
        <v>400</v>
      </c>
      <c r="S77" s="57">
        <v>366</v>
      </c>
      <c r="T77" s="58">
        <v>0.9949</v>
      </c>
      <c r="U77" s="59">
        <v>0.98045</v>
      </c>
      <c r="W77" s="303">
        <v>9</v>
      </c>
      <c r="X77" s="308" t="s">
        <v>49</v>
      </c>
      <c r="Y77" s="308">
        <v>400</v>
      </c>
      <c r="Z77" s="308">
        <v>474</v>
      </c>
      <c r="AA77" s="309">
        <v>0.9958</v>
      </c>
      <c r="AB77" s="310">
        <v>0.9979</v>
      </c>
      <c r="AD77" s="56">
        <v>13</v>
      </c>
      <c r="AE77" s="210" t="s">
        <v>49</v>
      </c>
      <c r="AF77" s="210">
        <v>400</v>
      </c>
      <c r="AG77" s="210">
        <v>455</v>
      </c>
      <c r="AH77" s="151">
        <v>0.9938</v>
      </c>
      <c r="AI77" s="152">
        <v>0.9969</v>
      </c>
      <c r="AK77" s="274">
        <v>35</v>
      </c>
      <c r="AL77" s="263" t="s">
        <v>49</v>
      </c>
      <c r="AM77" s="263">
        <v>400</v>
      </c>
      <c r="AN77" s="263">
        <v>480</v>
      </c>
      <c r="AO77" s="264">
        <v>0.9376</v>
      </c>
      <c r="AP77" s="275">
        <v>0.9678712074303406</v>
      </c>
      <c r="AR77" s="245">
        <v>21</v>
      </c>
      <c r="AS77" s="210" t="s">
        <v>49</v>
      </c>
      <c r="AT77" s="210">
        <v>400</v>
      </c>
      <c r="AU77" s="210">
        <v>507</v>
      </c>
      <c r="AV77" s="151">
        <v>0.9937</v>
      </c>
      <c r="AW77" s="152">
        <v>0.99685</v>
      </c>
      <c r="AY77" s="56">
        <v>21</v>
      </c>
      <c r="AZ77" s="57" t="s">
        <v>49</v>
      </c>
      <c r="BA77" s="57">
        <v>400</v>
      </c>
      <c r="BB77" s="57">
        <v>427</v>
      </c>
      <c r="BC77" s="58">
        <v>0.9614</v>
      </c>
      <c r="BD77" s="59">
        <v>0.9788424148606811</v>
      </c>
      <c r="BF77"/>
      <c r="BG77"/>
      <c r="BH77"/>
      <c r="BI77"/>
      <c r="BJ77"/>
      <c r="BK77"/>
      <c r="BL77"/>
      <c r="BM77"/>
      <c r="BN77"/>
      <c r="BO77"/>
      <c r="BP77"/>
      <c r="BQ77"/>
    </row>
    <row r="78" spans="2:69" ht="15.75">
      <c r="B78" s="56">
        <v>47</v>
      </c>
      <c r="C78" s="57" t="s">
        <v>112</v>
      </c>
      <c r="D78" s="57">
        <v>700</v>
      </c>
      <c r="E78" s="57">
        <v>1107</v>
      </c>
      <c r="F78" s="58">
        <v>0.8782</v>
      </c>
      <c r="G78" s="59">
        <v>0.9314273657289003</v>
      </c>
      <c r="I78" s="56">
        <v>56</v>
      </c>
      <c r="J78" s="57" t="s">
        <v>112</v>
      </c>
      <c r="K78" s="57">
        <v>700</v>
      </c>
      <c r="L78" s="57">
        <v>1255</v>
      </c>
      <c r="M78" s="58">
        <v>0.8743</v>
      </c>
      <c r="N78" s="59">
        <v>0.9213605263157895</v>
      </c>
      <c r="P78" s="56">
        <v>40</v>
      </c>
      <c r="Q78" s="57" t="s">
        <v>112</v>
      </c>
      <c r="R78" s="57">
        <v>700</v>
      </c>
      <c r="S78" s="57">
        <v>833</v>
      </c>
      <c r="T78" s="58">
        <v>0.885</v>
      </c>
      <c r="U78" s="59">
        <v>0.9415275526742302</v>
      </c>
      <c r="W78" s="303">
        <v>52</v>
      </c>
      <c r="X78" s="308" t="s">
        <v>112</v>
      </c>
      <c r="Y78" s="308">
        <v>700</v>
      </c>
      <c r="Z78" s="308">
        <v>1198</v>
      </c>
      <c r="AA78" s="309">
        <v>0.9117</v>
      </c>
      <c r="AB78" s="310">
        <v>0.9406692771084337</v>
      </c>
      <c r="AD78" s="56">
        <v>41</v>
      </c>
      <c r="AE78" s="210" t="s">
        <v>112</v>
      </c>
      <c r="AF78" s="210">
        <v>700</v>
      </c>
      <c r="AG78" s="210">
        <v>1144</v>
      </c>
      <c r="AH78" s="151">
        <v>0.9246</v>
      </c>
      <c r="AI78" s="152">
        <v>0.9573138504155125</v>
      </c>
      <c r="AK78" s="274">
        <v>46</v>
      </c>
      <c r="AL78" s="263" t="s">
        <v>112</v>
      </c>
      <c r="AM78" s="263">
        <v>700</v>
      </c>
      <c r="AN78" s="263">
        <v>1120</v>
      </c>
      <c r="AO78" s="264">
        <v>0.8933</v>
      </c>
      <c r="AP78" s="275">
        <v>0.9407522280471822</v>
      </c>
      <c r="AR78" s="245">
        <v>41</v>
      </c>
      <c r="AS78" s="210" t="s">
        <v>112</v>
      </c>
      <c r="AT78" s="210">
        <v>700</v>
      </c>
      <c r="AU78" s="210">
        <v>1229</v>
      </c>
      <c r="AV78" s="151">
        <v>0.9257</v>
      </c>
      <c r="AW78" s="152">
        <v>0.9580939024390244</v>
      </c>
      <c r="AY78" s="56">
        <v>35</v>
      </c>
      <c r="AZ78" s="57" t="s">
        <v>112</v>
      </c>
      <c r="BA78" s="57">
        <v>700</v>
      </c>
      <c r="BB78" s="57">
        <v>960</v>
      </c>
      <c r="BC78" s="58">
        <v>0.9051</v>
      </c>
      <c r="BD78" s="59">
        <v>0.9518964052287582</v>
      </c>
      <c r="BF78"/>
      <c r="BG78"/>
      <c r="BH78"/>
      <c r="BI78"/>
      <c r="BJ78"/>
      <c r="BK78"/>
      <c r="BL78"/>
      <c r="BM78"/>
      <c r="BN78"/>
      <c r="BO78"/>
      <c r="BP78"/>
      <c r="BQ78"/>
    </row>
    <row r="79" spans="2:69" ht="15.75">
      <c r="B79" s="56">
        <v>37</v>
      </c>
      <c r="C79" s="57" t="s">
        <v>76</v>
      </c>
      <c r="D79" s="57">
        <v>400</v>
      </c>
      <c r="E79" s="57">
        <v>313</v>
      </c>
      <c r="F79" s="58">
        <v>1</v>
      </c>
      <c r="G79" s="59">
        <v>0.9565</v>
      </c>
      <c r="I79" s="56">
        <v>8</v>
      </c>
      <c r="J79" s="57" t="s">
        <v>76</v>
      </c>
      <c r="K79" s="57">
        <v>400</v>
      </c>
      <c r="L79" s="57">
        <v>412</v>
      </c>
      <c r="M79" s="58">
        <v>0.9972</v>
      </c>
      <c r="N79" s="59">
        <v>0.9985999999999999</v>
      </c>
      <c r="P79" s="56">
        <v>37</v>
      </c>
      <c r="Q79" s="57" t="s">
        <v>76</v>
      </c>
      <c r="R79" s="57">
        <v>400</v>
      </c>
      <c r="S79" s="57">
        <v>305</v>
      </c>
      <c r="T79" s="58">
        <v>1</v>
      </c>
      <c r="U79" s="59">
        <v>0.9525</v>
      </c>
      <c r="W79" s="303">
        <v>1</v>
      </c>
      <c r="X79" s="308" t="s">
        <v>76</v>
      </c>
      <c r="Y79" s="308">
        <v>400</v>
      </c>
      <c r="Z79" s="308">
        <v>514</v>
      </c>
      <c r="AA79" s="309">
        <v>1</v>
      </c>
      <c r="AB79" s="310">
        <v>1</v>
      </c>
      <c r="AD79" s="56">
        <v>30</v>
      </c>
      <c r="AE79" s="210" t="s">
        <v>76</v>
      </c>
      <c r="AF79" s="210">
        <v>400</v>
      </c>
      <c r="AG79" s="210">
        <v>421</v>
      </c>
      <c r="AH79" s="151">
        <v>0.959</v>
      </c>
      <c r="AI79" s="152">
        <v>0.9795</v>
      </c>
      <c r="AK79" s="274">
        <v>1</v>
      </c>
      <c r="AL79" s="263" t="s">
        <v>76</v>
      </c>
      <c r="AM79" s="263">
        <v>400</v>
      </c>
      <c r="AN79" s="263">
        <v>451</v>
      </c>
      <c r="AO79" s="264">
        <v>1</v>
      </c>
      <c r="AP79" s="275">
        <v>1</v>
      </c>
      <c r="AR79" s="245">
        <v>9</v>
      </c>
      <c r="AS79" s="210" t="s">
        <v>76</v>
      </c>
      <c r="AT79" s="210">
        <v>400</v>
      </c>
      <c r="AU79" s="210">
        <v>424</v>
      </c>
      <c r="AV79" s="151">
        <v>0.9986</v>
      </c>
      <c r="AW79" s="152">
        <v>0.9985227979274611</v>
      </c>
      <c r="AY79" s="56">
        <v>1</v>
      </c>
      <c r="AZ79" s="57" t="s">
        <v>76</v>
      </c>
      <c r="BA79" s="57">
        <v>400</v>
      </c>
      <c r="BB79" s="57">
        <v>947</v>
      </c>
      <c r="BC79" s="58">
        <v>1</v>
      </c>
      <c r="BD79" s="59">
        <v>1</v>
      </c>
      <c r="BF79"/>
      <c r="BG79"/>
      <c r="BH79"/>
      <c r="BI79"/>
      <c r="BJ79"/>
      <c r="BK79"/>
      <c r="BL79"/>
      <c r="BM79"/>
      <c r="BN79"/>
      <c r="BO79"/>
      <c r="BP79"/>
      <c r="BQ79"/>
    </row>
    <row r="80" spans="2:69" ht="15.75">
      <c r="B80" s="56">
        <v>9</v>
      </c>
      <c r="C80" s="57" t="s">
        <v>105</v>
      </c>
      <c r="D80" s="57">
        <v>400</v>
      </c>
      <c r="E80" s="57">
        <v>458</v>
      </c>
      <c r="F80" s="58">
        <v>0.9955</v>
      </c>
      <c r="G80" s="59">
        <v>0.99775</v>
      </c>
      <c r="I80" s="56">
        <v>11</v>
      </c>
      <c r="J80" s="57" t="s">
        <v>105</v>
      </c>
      <c r="K80" s="57">
        <v>400</v>
      </c>
      <c r="L80" s="57">
        <v>476</v>
      </c>
      <c r="M80" s="58">
        <v>0.9959</v>
      </c>
      <c r="N80" s="59">
        <v>0.99795</v>
      </c>
      <c r="P80" s="56">
        <v>9</v>
      </c>
      <c r="Q80" s="57" t="s">
        <v>105</v>
      </c>
      <c r="R80" s="57">
        <v>400</v>
      </c>
      <c r="S80" s="57">
        <v>390</v>
      </c>
      <c r="T80" s="58">
        <v>0.9971</v>
      </c>
      <c r="U80" s="59">
        <v>0.9935499999999999</v>
      </c>
      <c r="W80" s="303">
        <v>10</v>
      </c>
      <c r="X80" s="308" t="s">
        <v>105</v>
      </c>
      <c r="Y80" s="308">
        <v>400</v>
      </c>
      <c r="Z80" s="308">
        <v>446</v>
      </c>
      <c r="AA80" s="309">
        <v>0.9951</v>
      </c>
      <c r="AB80" s="310">
        <v>0.9975499999999999</v>
      </c>
      <c r="AD80" s="56">
        <v>4</v>
      </c>
      <c r="AE80" s="210" t="s">
        <v>105</v>
      </c>
      <c r="AF80" s="210">
        <v>400</v>
      </c>
      <c r="AG80" s="210">
        <v>478</v>
      </c>
      <c r="AH80" s="151">
        <v>0.998</v>
      </c>
      <c r="AI80" s="152">
        <v>0.999</v>
      </c>
      <c r="AK80" s="274">
        <v>5</v>
      </c>
      <c r="AL80" s="263" t="s">
        <v>105</v>
      </c>
      <c r="AM80" s="263">
        <v>400</v>
      </c>
      <c r="AN80" s="263">
        <v>500</v>
      </c>
      <c r="AO80" s="264">
        <v>0.9982</v>
      </c>
      <c r="AP80" s="275">
        <v>0.9991</v>
      </c>
      <c r="AR80" s="245">
        <v>20</v>
      </c>
      <c r="AS80" s="210" t="s">
        <v>105</v>
      </c>
      <c r="AT80" s="210">
        <v>400</v>
      </c>
      <c r="AU80" s="210">
        <v>516</v>
      </c>
      <c r="AV80" s="151">
        <v>0.9946</v>
      </c>
      <c r="AW80" s="152">
        <v>0.9973000000000001</v>
      </c>
      <c r="AY80" s="56">
        <v>1</v>
      </c>
      <c r="AZ80" s="57" t="s">
        <v>105</v>
      </c>
      <c r="BA80" s="57">
        <v>400</v>
      </c>
      <c r="BB80" s="57">
        <v>553</v>
      </c>
      <c r="BC80" s="58">
        <v>1</v>
      </c>
      <c r="BD80" s="59">
        <v>1</v>
      </c>
      <c r="BF80"/>
      <c r="BG80"/>
      <c r="BH80"/>
      <c r="BI80"/>
      <c r="BJ80"/>
      <c r="BK80"/>
      <c r="BL80"/>
      <c r="BM80"/>
      <c r="BN80"/>
      <c r="BO80"/>
      <c r="BP80"/>
      <c r="BQ80"/>
    </row>
    <row r="81" spans="2:69" ht="15.75">
      <c r="B81" s="56">
        <v>48</v>
      </c>
      <c r="C81" s="57" t="s">
        <v>109</v>
      </c>
      <c r="D81" s="57">
        <v>400</v>
      </c>
      <c r="E81" s="57">
        <v>288</v>
      </c>
      <c r="F81" s="58">
        <v>0.9714</v>
      </c>
      <c r="G81" s="59">
        <v>0.9297</v>
      </c>
      <c r="I81" s="56">
        <v>66</v>
      </c>
      <c r="J81" s="57" t="s">
        <v>109</v>
      </c>
      <c r="K81" s="57">
        <v>400</v>
      </c>
      <c r="L81" s="57">
        <v>293</v>
      </c>
      <c r="M81" s="58">
        <v>0.8583</v>
      </c>
      <c r="N81" s="59">
        <v>0.87205</v>
      </c>
      <c r="P81" s="56">
        <v>65</v>
      </c>
      <c r="Q81" s="57" t="s">
        <v>109</v>
      </c>
      <c r="R81" s="57">
        <v>400</v>
      </c>
      <c r="S81" s="57">
        <v>204</v>
      </c>
      <c r="T81" s="58">
        <v>0.8957</v>
      </c>
      <c r="U81" s="59">
        <v>0.8442599378881988</v>
      </c>
      <c r="W81" s="303">
        <v>57</v>
      </c>
      <c r="X81" s="308" t="s">
        <v>109</v>
      </c>
      <c r="Y81" s="308">
        <v>400</v>
      </c>
      <c r="Z81" s="308">
        <v>284</v>
      </c>
      <c r="AA81" s="309">
        <v>0.9421</v>
      </c>
      <c r="AB81" s="310">
        <v>0.9130499999999999</v>
      </c>
      <c r="AD81" s="56">
        <v>53</v>
      </c>
      <c r="AE81" s="210" t="s">
        <v>109</v>
      </c>
      <c r="AF81" s="210">
        <v>400</v>
      </c>
      <c r="AG81" s="210">
        <v>258</v>
      </c>
      <c r="AH81" s="151">
        <v>0.9544</v>
      </c>
      <c r="AI81" s="152">
        <v>0.9046536082474227</v>
      </c>
      <c r="AK81" s="274">
        <v>40</v>
      </c>
      <c r="AL81" s="263" t="s">
        <v>109</v>
      </c>
      <c r="AM81" s="263">
        <v>400</v>
      </c>
      <c r="AN81" s="263">
        <v>341</v>
      </c>
      <c r="AO81" s="264">
        <v>0.9677</v>
      </c>
      <c r="AP81" s="275">
        <v>0.95435</v>
      </c>
      <c r="AR81" s="245">
        <v>57</v>
      </c>
      <c r="AS81" s="210" t="s">
        <v>109</v>
      </c>
      <c r="AT81" s="210">
        <v>400</v>
      </c>
      <c r="AU81" s="210">
        <v>332</v>
      </c>
      <c r="AV81" s="151">
        <v>0.9055</v>
      </c>
      <c r="AW81" s="152">
        <v>0.9162183544303797</v>
      </c>
      <c r="AY81" s="56">
        <v>50</v>
      </c>
      <c r="AZ81" s="57" t="s">
        <v>109</v>
      </c>
      <c r="BA81" s="57">
        <v>400</v>
      </c>
      <c r="BB81" s="57">
        <v>201</v>
      </c>
      <c r="BC81" s="58">
        <v>0.9867</v>
      </c>
      <c r="BD81" s="59">
        <v>0.8916111940298508</v>
      </c>
      <c r="BF81"/>
      <c r="BG81"/>
      <c r="BH81"/>
      <c r="BI81"/>
      <c r="BJ81"/>
      <c r="BK81"/>
      <c r="BL81"/>
      <c r="BM81"/>
      <c r="BN81"/>
      <c r="BO81"/>
      <c r="BP81"/>
      <c r="BQ81"/>
    </row>
    <row r="82" spans="2:69" ht="15.75">
      <c r="B82" s="56">
        <v>61</v>
      </c>
      <c r="C82" s="57" t="s">
        <v>56</v>
      </c>
      <c r="D82" s="57">
        <v>700</v>
      </c>
      <c r="E82" s="57">
        <v>1356</v>
      </c>
      <c r="F82" s="58">
        <v>0.7587</v>
      </c>
      <c r="G82" s="59">
        <v>0.8773477753058955</v>
      </c>
      <c r="I82" s="56">
        <v>58</v>
      </c>
      <c r="J82" s="57" t="s">
        <v>56</v>
      </c>
      <c r="K82" s="57">
        <v>700</v>
      </c>
      <c r="L82" s="57">
        <v>1504</v>
      </c>
      <c r="M82" s="58">
        <v>0.8244</v>
      </c>
      <c r="N82" s="59">
        <v>0.9079792207792208</v>
      </c>
      <c r="P82" s="56">
        <v>63</v>
      </c>
      <c r="Q82" s="57" t="s">
        <v>56</v>
      </c>
      <c r="R82" s="57">
        <v>700</v>
      </c>
      <c r="S82" s="57">
        <v>1247</v>
      </c>
      <c r="T82" s="58">
        <v>0.6951</v>
      </c>
      <c r="U82" s="59">
        <v>0.8461611111111111</v>
      </c>
      <c r="W82" s="304">
        <v>68</v>
      </c>
      <c r="X82" s="311" t="s">
        <v>56</v>
      </c>
      <c r="Y82" s="311">
        <v>700</v>
      </c>
      <c r="Z82" s="311">
        <v>1552</v>
      </c>
      <c r="AA82" s="312">
        <v>0.6598</v>
      </c>
      <c r="AB82" s="313">
        <v>0.7989569744597249</v>
      </c>
      <c r="AD82" s="56">
        <v>66</v>
      </c>
      <c r="AE82" s="210" t="s">
        <v>56</v>
      </c>
      <c r="AF82" s="210">
        <v>700</v>
      </c>
      <c r="AG82" s="210">
        <v>1337</v>
      </c>
      <c r="AH82" s="151">
        <v>0.6613</v>
      </c>
      <c r="AI82" s="152">
        <v>0.8200818181818181</v>
      </c>
      <c r="AK82" s="274">
        <v>62</v>
      </c>
      <c r="AL82" s="263" t="s">
        <v>56</v>
      </c>
      <c r="AM82" s="263">
        <v>700</v>
      </c>
      <c r="AN82" s="263">
        <v>1389</v>
      </c>
      <c r="AO82" s="264">
        <v>0.7518</v>
      </c>
      <c r="AP82" s="275">
        <v>0.870003194103194</v>
      </c>
      <c r="AR82" s="245">
        <v>72</v>
      </c>
      <c r="AS82" s="210" t="s">
        <v>56</v>
      </c>
      <c r="AT82" s="210">
        <v>700</v>
      </c>
      <c r="AU82" s="210">
        <v>1434</v>
      </c>
      <c r="AV82" s="151">
        <v>0.6629</v>
      </c>
      <c r="AW82" s="152">
        <v>0.8111846200241255</v>
      </c>
      <c r="AY82" s="56">
        <v>60</v>
      </c>
      <c r="AZ82" s="57" t="s">
        <v>56</v>
      </c>
      <c r="BA82" s="57">
        <v>700</v>
      </c>
      <c r="BB82" s="57">
        <v>1309</v>
      </c>
      <c r="BC82" s="58">
        <v>0.698</v>
      </c>
      <c r="BD82" s="59">
        <v>0.8384495412844036</v>
      </c>
      <c r="BF82"/>
      <c r="BG82"/>
      <c r="BH82"/>
      <c r="BI82"/>
      <c r="BJ82"/>
      <c r="BK82"/>
      <c r="BL82"/>
      <c r="BM82"/>
      <c r="BN82"/>
      <c r="BO82"/>
      <c r="BP82"/>
      <c r="BQ82"/>
    </row>
    <row r="83" spans="2:69" ht="15.75">
      <c r="B83" s="56">
        <v>19</v>
      </c>
      <c r="C83" s="57" t="s">
        <v>18</v>
      </c>
      <c r="D83" s="57">
        <v>700</v>
      </c>
      <c r="E83" s="57">
        <v>1265</v>
      </c>
      <c r="F83" s="58">
        <v>0.9786</v>
      </c>
      <c r="G83" s="59">
        <v>0.9893000000000001</v>
      </c>
      <c r="I83" s="56">
        <v>18</v>
      </c>
      <c r="J83" s="57" t="s">
        <v>18</v>
      </c>
      <c r="K83" s="57">
        <v>700</v>
      </c>
      <c r="L83" s="57">
        <v>1442</v>
      </c>
      <c r="M83" s="58">
        <v>0.993</v>
      </c>
      <c r="N83" s="59">
        <v>0.9964999999999999</v>
      </c>
      <c r="P83" s="56">
        <v>15</v>
      </c>
      <c r="Q83" s="57" t="s">
        <v>18</v>
      </c>
      <c r="R83" s="57">
        <v>700</v>
      </c>
      <c r="S83" s="57">
        <v>983</v>
      </c>
      <c r="T83" s="58">
        <v>0.9792</v>
      </c>
      <c r="U83" s="59">
        <v>0.9896</v>
      </c>
      <c r="W83" s="303">
        <v>17</v>
      </c>
      <c r="X83" s="308" t="s">
        <v>18</v>
      </c>
      <c r="Y83" s="308">
        <v>700</v>
      </c>
      <c r="Z83" s="308">
        <v>1245</v>
      </c>
      <c r="AA83" s="309">
        <v>0.9894</v>
      </c>
      <c r="AB83" s="310">
        <v>0.9946999999999999</v>
      </c>
      <c r="AD83" s="56">
        <v>23</v>
      </c>
      <c r="AE83" s="210" t="s">
        <v>18</v>
      </c>
      <c r="AF83" s="210">
        <v>700</v>
      </c>
      <c r="AG83" s="210">
        <v>1251</v>
      </c>
      <c r="AH83" s="151">
        <v>0.9802</v>
      </c>
      <c r="AI83" s="152">
        <v>0.9901</v>
      </c>
      <c r="AK83" s="274">
        <v>18</v>
      </c>
      <c r="AL83" s="263" t="s">
        <v>18</v>
      </c>
      <c r="AM83" s="263">
        <v>700</v>
      </c>
      <c r="AN83" s="263">
        <v>1569</v>
      </c>
      <c r="AO83" s="264">
        <v>0.9901</v>
      </c>
      <c r="AP83" s="275">
        <v>0.9945166666666667</v>
      </c>
      <c r="AR83" s="245">
        <v>35</v>
      </c>
      <c r="AS83" s="210" t="s">
        <v>18</v>
      </c>
      <c r="AT83" s="210">
        <v>700</v>
      </c>
      <c r="AU83" s="210">
        <v>1382</v>
      </c>
      <c r="AV83" s="151">
        <v>0.9503</v>
      </c>
      <c r="AW83" s="152">
        <v>0.97515</v>
      </c>
      <c r="AY83" s="56">
        <v>27</v>
      </c>
      <c r="AZ83" s="57" t="s">
        <v>18</v>
      </c>
      <c r="BA83" s="57">
        <v>700</v>
      </c>
      <c r="BB83" s="57">
        <v>1091</v>
      </c>
      <c r="BC83" s="58">
        <v>0.9323</v>
      </c>
      <c r="BD83" s="59">
        <v>0.9642069948186529</v>
      </c>
      <c r="BF83"/>
      <c r="BG83"/>
      <c r="BH83"/>
      <c r="BI83"/>
      <c r="BJ83"/>
      <c r="BK83"/>
      <c r="BL83"/>
      <c r="BM83"/>
      <c r="BN83"/>
      <c r="BO83"/>
      <c r="BP83"/>
      <c r="BQ83"/>
    </row>
    <row r="84" spans="2:69" ht="15.75">
      <c r="B84" s="56">
        <v>27</v>
      </c>
      <c r="C84" s="57" t="s">
        <v>9</v>
      </c>
      <c r="D84" s="57">
        <v>700</v>
      </c>
      <c r="E84" s="57">
        <v>1874</v>
      </c>
      <c r="F84" s="58">
        <v>0.9641</v>
      </c>
      <c r="G84" s="59">
        <v>0.98205</v>
      </c>
      <c r="I84" s="56">
        <v>36</v>
      </c>
      <c r="J84" s="57" t="s">
        <v>9</v>
      </c>
      <c r="K84" s="57">
        <v>700</v>
      </c>
      <c r="L84" s="57">
        <v>1963</v>
      </c>
      <c r="M84" s="58">
        <v>0.9437</v>
      </c>
      <c r="N84" s="59">
        <v>0.9702698645598193</v>
      </c>
      <c r="P84" s="56">
        <v>31</v>
      </c>
      <c r="Q84" s="57" t="s">
        <v>9</v>
      </c>
      <c r="R84" s="57">
        <v>700</v>
      </c>
      <c r="S84" s="57">
        <v>993</v>
      </c>
      <c r="T84" s="58">
        <v>0.9272</v>
      </c>
      <c r="U84" s="59">
        <v>0.96235</v>
      </c>
      <c r="W84" s="303">
        <v>26</v>
      </c>
      <c r="X84" s="308" t="s">
        <v>9</v>
      </c>
      <c r="Y84" s="308">
        <v>700</v>
      </c>
      <c r="Z84" s="308">
        <v>1363</v>
      </c>
      <c r="AA84" s="309">
        <v>0.9682</v>
      </c>
      <c r="AB84" s="310">
        <v>0.9841</v>
      </c>
      <c r="AD84" s="56">
        <v>28</v>
      </c>
      <c r="AE84" s="210" t="s">
        <v>9</v>
      </c>
      <c r="AF84" s="210">
        <v>700</v>
      </c>
      <c r="AG84" s="210">
        <v>1615</v>
      </c>
      <c r="AH84" s="151">
        <v>0.9654</v>
      </c>
      <c r="AI84" s="152">
        <v>0.9824429305912596</v>
      </c>
      <c r="AK84" s="274">
        <v>29</v>
      </c>
      <c r="AL84" s="263" t="s">
        <v>9</v>
      </c>
      <c r="AM84" s="263">
        <v>700</v>
      </c>
      <c r="AN84" s="263">
        <v>2299</v>
      </c>
      <c r="AO84" s="264">
        <v>0.9715</v>
      </c>
      <c r="AP84" s="275">
        <v>0.9850311501597444</v>
      </c>
      <c r="AR84" s="245">
        <v>27</v>
      </c>
      <c r="AS84" s="210" t="s">
        <v>9</v>
      </c>
      <c r="AT84" s="210">
        <v>700</v>
      </c>
      <c r="AU84" s="210">
        <v>1594</v>
      </c>
      <c r="AV84" s="151">
        <v>0.9846</v>
      </c>
      <c r="AW84" s="152">
        <v>0.9911011988011988</v>
      </c>
      <c r="AY84" s="56">
        <v>17</v>
      </c>
      <c r="AZ84" s="57" t="s">
        <v>9</v>
      </c>
      <c r="BA84" s="57">
        <v>700</v>
      </c>
      <c r="BB84" s="57">
        <v>1472</v>
      </c>
      <c r="BC84" s="58">
        <v>0.982</v>
      </c>
      <c r="BD84" s="59">
        <v>0.991</v>
      </c>
      <c r="BF84"/>
      <c r="BG84"/>
      <c r="BH84"/>
      <c r="BI84"/>
      <c r="BJ84"/>
      <c r="BK84"/>
      <c r="BL84"/>
      <c r="BM84"/>
      <c r="BN84"/>
      <c r="BO84"/>
      <c r="BP84"/>
      <c r="BQ84"/>
    </row>
    <row r="85" spans="2:69" ht="15.75">
      <c r="B85" s="56">
        <v>12</v>
      </c>
      <c r="C85" s="57" t="s">
        <v>3</v>
      </c>
      <c r="D85" s="57">
        <v>400</v>
      </c>
      <c r="E85" s="57">
        <v>540</v>
      </c>
      <c r="F85" s="58">
        <v>0.9899</v>
      </c>
      <c r="G85" s="59">
        <v>0.99495</v>
      </c>
      <c r="I85" s="56">
        <v>15</v>
      </c>
      <c r="J85" s="57" t="s">
        <v>3</v>
      </c>
      <c r="K85" s="57">
        <v>400</v>
      </c>
      <c r="L85" s="57">
        <v>554</v>
      </c>
      <c r="M85" s="58">
        <v>0.9937</v>
      </c>
      <c r="N85" s="59">
        <v>0.99685</v>
      </c>
      <c r="P85" s="56">
        <v>1</v>
      </c>
      <c r="Q85" s="57" t="s">
        <v>3</v>
      </c>
      <c r="R85" s="57">
        <v>400</v>
      </c>
      <c r="S85" s="57">
        <v>533</v>
      </c>
      <c r="T85" s="58">
        <v>1</v>
      </c>
      <c r="U85" s="59">
        <v>1</v>
      </c>
      <c r="W85" s="303">
        <v>6</v>
      </c>
      <c r="X85" s="308" t="s">
        <v>3</v>
      </c>
      <c r="Y85" s="308">
        <v>400</v>
      </c>
      <c r="Z85" s="308">
        <v>687</v>
      </c>
      <c r="AA85" s="309">
        <v>0.9983</v>
      </c>
      <c r="AB85" s="310">
        <v>0.99915</v>
      </c>
      <c r="AD85" s="56">
        <v>8</v>
      </c>
      <c r="AE85" s="210" t="s">
        <v>3</v>
      </c>
      <c r="AF85" s="210">
        <v>400</v>
      </c>
      <c r="AG85" s="210">
        <v>528</v>
      </c>
      <c r="AH85" s="151">
        <v>0.9982</v>
      </c>
      <c r="AI85" s="152">
        <v>0.9981825688073394</v>
      </c>
      <c r="AK85" s="274">
        <v>1</v>
      </c>
      <c r="AL85" s="263" t="s">
        <v>3</v>
      </c>
      <c r="AM85" s="263">
        <v>400</v>
      </c>
      <c r="AN85" s="263">
        <v>593</v>
      </c>
      <c r="AO85" s="264">
        <v>1</v>
      </c>
      <c r="AP85" s="275">
        <v>1</v>
      </c>
      <c r="AR85" s="245">
        <v>14</v>
      </c>
      <c r="AS85" s="210" t="s">
        <v>3</v>
      </c>
      <c r="AT85" s="210">
        <v>400</v>
      </c>
      <c r="AU85" s="210">
        <v>605</v>
      </c>
      <c r="AV85" s="151">
        <v>0.996</v>
      </c>
      <c r="AW85" s="152">
        <v>0.998</v>
      </c>
      <c r="AY85" s="56">
        <v>19</v>
      </c>
      <c r="AZ85" s="57" t="s">
        <v>3</v>
      </c>
      <c r="BA85" s="57">
        <v>400</v>
      </c>
      <c r="BB85" s="57">
        <v>406</v>
      </c>
      <c r="BC85" s="58">
        <v>0.9626</v>
      </c>
      <c r="BD85" s="59">
        <v>0.9813000000000001</v>
      </c>
      <c r="BF85"/>
      <c r="BG85"/>
      <c r="BH85"/>
      <c r="BI85"/>
      <c r="BJ85"/>
      <c r="BK85"/>
      <c r="BL85"/>
      <c r="BM85"/>
      <c r="BN85"/>
      <c r="BO85"/>
      <c r="BP85"/>
      <c r="BQ85"/>
    </row>
    <row r="86" spans="2:69" ht="15.75">
      <c r="B86" s="56">
        <v>54</v>
      </c>
      <c r="C86" s="57" t="s">
        <v>83</v>
      </c>
      <c r="D86" s="57">
        <v>400</v>
      </c>
      <c r="E86" s="57">
        <v>589</v>
      </c>
      <c r="F86" s="58">
        <v>0.8549</v>
      </c>
      <c r="G86" s="59">
        <v>0.9159996183206107</v>
      </c>
      <c r="I86" s="56">
        <v>42</v>
      </c>
      <c r="J86" s="57" t="s">
        <v>83</v>
      </c>
      <c r="K86" s="57">
        <v>400</v>
      </c>
      <c r="L86" s="57">
        <v>795</v>
      </c>
      <c r="M86" s="58">
        <v>0.9169</v>
      </c>
      <c r="N86" s="59">
        <v>0.949075</v>
      </c>
      <c r="P86" s="56">
        <v>41</v>
      </c>
      <c r="Q86" s="57" t="s">
        <v>83</v>
      </c>
      <c r="R86" s="57">
        <v>400</v>
      </c>
      <c r="S86" s="57">
        <v>787</v>
      </c>
      <c r="T86" s="58">
        <v>0.8778</v>
      </c>
      <c r="U86" s="59">
        <v>0.9358387755102041</v>
      </c>
      <c r="W86" s="303">
        <v>30</v>
      </c>
      <c r="X86" s="308" t="s">
        <v>83</v>
      </c>
      <c r="Y86" s="308">
        <v>400</v>
      </c>
      <c r="Z86" s="308">
        <v>1105</v>
      </c>
      <c r="AA86" s="309">
        <v>0.96</v>
      </c>
      <c r="AB86" s="310">
        <v>0.98</v>
      </c>
      <c r="AD86" s="56">
        <v>44</v>
      </c>
      <c r="AE86" s="210" t="s">
        <v>83</v>
      </c>
      <c r="AF86" s="210">
        <v>400</v>
      </c>
      <c r="AG86" s="210">
        <v>803</v>
      </c>
      <c r="AH86" s="151">
        <v>0.8951</v>
      </c>
      <c r="AI86" s="152">
        <v>0.9426157894736842</v>
      </c>
      <c r="AK86" s="274">
        <v>57</v>
      </c>
      <c r="AL86" s="263" t="s">
        <v>83</v>
      </c>
      <c r="AM86" s="263">
        <v>400</v>
      </c>
      <c r="AN86" s="263">
        <v>663</v>
      </c>
      <c r="AO86" s="264">
        <v>0.8042</v>
      </c>
      <c r="AP86" s="275">
        <v>0.9021</v>
      </c>
      <c r="AR86" s="245">
        <v>60</v>
      </c>
      <c r="AS86" s="210" t="s">
        <v>83</v>
      </c>
      <c r="AT86" s="210">
        <v>400</v>
      </c>
      <c r="AU86" s="210">
        <v>873</v>
      </c>
      <c r="AV86" s="151">
        <v>0.7861</v>
      </c>
      <c r="AW86" s="152">
        <v>0.8917136971046771</v>
      </c>
      <c r="AY86" s="56">
        <v>46</v>
      </c>
      <c r="AZ86" s="57" t="s">
        <v>83</v>
      </c>
      <c r="BA86" s="57">
        <v>400</v>
      </c>
      <c r="BB86" s="57">
        <v>750</v>
      </c>
      <c r="BC86" s="58">
        <v>0.8024</v>
      </c>
      <c r="BD86" s="59">
        <v>0.8992132450331125</v>
      </c>
      <c r="BF86"/>
      <c r="BG86"/>
      <c r="BH86"/>
      <c r="BI86"/>
      <c r="BJ86"/>
      <c r="BK86"/>
      <c r="BL86"/>
      <c r="BM86"/>
      <c r="BN86"/>
      <c r="BO86"/>
      <c r="BP86"/>
      <c r="BQ86"/>
    </row>
    <row r="87" spans="2:69" ht="15.75">
      <c r="B87" s="56">
        <v>25</v>
      </c>
      <c r="C87" s="57" t="s">
        <v>41</v>
      </c>
      <c r="D87" s="57">
        <v>700</v>
      </c>
      <c r="E87" s="57">
        <v>1529</v>
      </c>
      <c r="F87" s="58">
        <v>0.9668</v>
      </c>
      <c r="G87" s="59">
        <v>0.9830990972918756</v>
      </c>
      <c r="I87" s="56">
        <v>31</v>
      </c>
      <c r="J87" s="57" t="s">
        <v>41</v>
      </c>
      <c r="K87" s="57">
        <v>700</v>
      </c>
      <c r="L87" s="57">
        <v>1758</v>
      </c>
      <c r="M87" s="58">
        <v>0.9534</v>
      </c>
      <c r="N87" s="59">
        <v>0.9751472049689441</v>
      </c>
      <c r="P87" s="56">
        <v>24</v>
      </c>
      <c r="Q87" s="57" t="s">
        <v>41</v>
      </c>
      <c r="R87" s="57">
        <v>700</v>
      </c>
      <c r="S87" s="57">
        <v>1522</v>
      </c>
      <c r="T87" s="58">
        <v>0.9532</v>
      </c>
      <c r="U87" s="59">
        <v>0.9762515679442509</v>
      </c>
      <c r="W87" s="303">
        <v>33</v>
      </c>
      <c r="X87" s="308" t="s">
        <v>41</v>
      </c>
      <c r="Y87" s="308">
        <v>700</v>
      </c>
      <c r="Z87" s="308">
        <v>1474</v>
      </c>
      <c r="AA87" s="309">
        <v>0.9492</v>
      </c>
      <c r="AB87" s="310">
        <v>0.9709811821471652</v>
      </c>
      <c r="AD87" s="56">
        <v>40</v>
      </c>
      <c r="AE87" s="210" t="s">
        <v>41</v>
      </c>
      <c r="AF87" s="210">
        <v>700</v>
      </c>
      <c r="AG87" s="210">
        <v>1523</v>
      </c>
      <c r="AH87" s="151">
        <v>0.9246</v>
      </c>
      <c r="AI87" s="152">
        <v>0.9580854406130268</v>
      </c>
      <c r="AK87" s="274">
        <v>48</v>
      </c>
      <c r="AL87" s="263" t="s">
        <v>41</v>
      </c>
      <c r="AM87" s="263">
        <v>700</v>
      </c>
      <c r="AN87" s="263">
        <v>1643</v>
      </c>
      <c r="AO87" s="264">
        <v>0.8951</v>
      </c>
      <c r="AP87" s="275">
        <v>0.937574630541872</v>
      </c>
      <c r="AR87" s="245">
        <v>58</v>
      </c>
      <c r="AS87" s="210" t="s">
        <v>41</v>
      </c>
      <c r="AT87" s="210">
        <v>700</v>
      </c>
      <c r="AU87" s="210">
        <v>1720</v>
      </c>
      <c r="AV87" s="151">
        <v>0.8366</v>
      </c>
      <c r="AW87" s="152">
        <v>0.9046270777479892</v>
      </c>
      <c r="AY87" s="56">
        <v>51</v>
      </c>
      <c r="AZ87" s="57" t="s">
        <v>41</v>
      </c>
      <c r="BA87" s="57">
        <v>700</v>
      </c>
      <c r="BB87" s="57">
        <v>1214</v>
      </c>
      <c r="BC87" s="58">
        <v>0.8225</v>
      </c>
      <c r="BD87" s="59">
        <v>0.8877624555160142</v>
      </c>
      <c r="BF87"/>
      <c r="BG87"/>
      <c r="BH87"/>
      <c r="BI87"/>
      <c r="BJ87"/>
      <c r="BK87"/>
      <c r="BL87"/>
      <c r="BM87"/>
      <c r="BN87"/>
      <c r="BO87"/>
      <c r="BP87"/>
      <c r="BQ87"/>
    </row>
    <row r="88" spans="2:69" ht="15.75">
      <c r="B88" s="56">
        <v>58</v>
      </c>
      <c r="C88" s="57" t="s">
        <v>30</v>
      </c>
      <c r="D88" s="57">
        <v>1500</v>
      </c>
      <c r="E88" s="57">
        <v>4004</v>
      </c>
      <c r="F88" s="58">
        <v>0.8173</v>
      </c>
      <c r="G88" s="59">
        <v>0.9035272678762006</v>
      </c>
      <c r="I88" s="56">
        <v>61</v>
      </c>
      <c r="J88" s="57" t="s">
        <v>30</v>
      </c>
      <c r="K88" s="57">
        <v>1500</v>
      </c>
      <c r="L88" s="57">
        <v>4803</v>
      </c>
      <c r="M88" s="58">
        <v>0.8296</v>
      </c>
      <c r="N88" s="59">
        <v>0.8994017699115044</v>
      </c>
      <c r="P88" s="56">
        <v>60</v>
      </c>
      <c r="Q88" s="57" t="s">
        <v>30</v>
      </c>
      <c r="R88" s="57">
        <v>1500</v>
      </c>
      <c r="S88" s="57">
        <v>3085</v>
      </c>
      <c r="T88" s="58">
        <v>0.7609</v>
      </c>
      <c r="U88" s="59">
        <v>0.8597786219081271</v>
      </c>
      <c r="W88" s="303">
        <v>37</v>
      </c>
      <c r="X88" s="308" t="s">
        <v>30</v>
      </c>
      <c r="Y88" s="308">
        <v>1500</v>
      </c>
      <c r="Z88" s="308">
        <v>4020</v>
      </c>
      <c r="AA88" s="309">
        <v>0.9309</v>
      </c>
      <c r="AB88" s="310">
        <v>0.9618310316139767</v>
      </c>
      <c r="AD88" s="56">
        <v>47</v>
      </c>
      <c r="AE88" s="210" t="s">
        <v>30</v>
      </c>
      <c r="AF88" s="210">
        <v>1500</v>
      </c>
      <c r="AG88" s="210">
        <v>4259</v>
      </c>
      <c r="AH88" s="151">
        <v>0.9032</v>
      </c>
      <c r="AI88" s="152">
        <v>0.939105658669081</v>
      </c>
      <c r="AK88" s="274">
        <v>51</v>
      </c>
      <c r="AL88" s="263" t="s">
        <v>30</v>
      </c>
      <c r="AM88" s="263">
        <v>1500</v>
      </c>
      <c r="AN88" s="263">
        <v>4164</v>
      </c>
      <c r="AO88" s="264">
        <v>0.8604</v>
      </c>
      <c r="AP88" s="275">
        <v>0.9171505494505494</v>
      </c>
      <c r="AR88" s="245">
        <v>59</v>
      </c>
      <c r="AS88" s="210" t="s">
        <v>30</v>
      </c>
      <c r="AT88" s="210">
        <v>1500</v>
      </c>
      <c r="AU88" s="210">
        <v>4027</v>
      </c>
      <c r="AV88" s="151">
        <v>0.8194</v>
      </c>
      <c r="AW88" s="152">
        <v>0.8928632653061225</v>
      </c>
      <c r="AY88" s="56">
        <v>37</v>
      </c>
      <c r="AZ88" s="57" t="s">
        <v>30</v>
      </c>
      <c r="BA88" s="57">
        <v>1500</v>
      </c>
      <c r="BB88" s="57">
        <v>3896</v>
      </c>
      <c r="BC88" s="58">
        <v>0.887</v>
      </c>
      <c r="BD88" s="59">
        <v>0.9370936546674802</v>
      </c>
      <c r="BF88"/>
      <c r="BG88"/>
      <c r="BH88"/>
      <c r="BI88"/>
      <c r="BJ88"/>
      <c r="BK88"/>
      <c r="BL88"/>
      <c r="BM88"/>
      <c r="BN88"/>
      <c r="BO88"/>
      <c r="BP88"/>
      <c r="BQ88"/>
    </row>
    <row r="89" spans="2:69" ht="15.75">
      <c r="B89" s="56">
        <v>1</v>
      </c>
      <c r="C89" s="57" t="s">
        <v>103</v>
      </c>
      <c r="D89" s="57">
        <v>400</v>
      </c>
      <c r="E89" s="57">
        <v>616</v>
      </c>
      <c r="F89" s="58">
        <v>1</v>
      </c>
      <c r="G89" s="59">
        <v>1</v>
      </c>
      <c r="I89" s="56">
        <v>1</v>
      </c>
      <c r="J89" s="57" t="s">
        <v>103</v>
      </c>
      <c r="K89" s="57">
        <v>400</v>
      </c>
      <c r="L89" s="57">
        <v>702</v>
      </c>
      <c r="M89" s="58">
        <v>1</v>
      </c>
      <c r="N89" s="59">
        <v>1</v>
      </c>
      <c r="P89" s="56">
        <v>18</v>
      </c>
      <c r="Q89" s="57" t="s">
        <v>103</v>
      </c>
      <c r="R89" s="57">
        <v>400</v>
      </c>
      <c r="S89" s="57">
        <v>514</v>
      </c>
      <c r="T89" s="58">
        <v>0.9692</v>
      </c>
      <c r="U89" s="59">
        <v>0.9845999999999999</v>
      </c>
      <c r="W89" s="303">
        <v>1</v>
      </c>
      <c r="X89" s="308" t="s">
        <v>103</v>
      </c>
      <c r="Y89" s="308">
        <v>400</v>
      </c>
      <c r="Z89" s="308">
        <v>724</v>
      </c>
      <c r="AA89" s="309">
        <v>1</v>
      </c>
      <c r="AB89" s="310">
        <v>1</v>
      </c>
      <c r="AD89" s="56">
        <v>1</v>
      </c>
      <c r="AE89" s="210" t="s">
        <v>103</v>
      </c>
      <c r="AF89" s="210">
        <v>400</v>
      </c>
      <c r="AG89" s="210">
        <v>688</v>
      </c>
      <c r="AH89" s="151">
        <v>1</v>
      </c>
      <c r="AI89" s="152">
        <v>1</v>
      </c>
      <c r="AK89" s="274">
        <v>1</v>
      </c>
      <c r="AL89" s="263" t="s">
        <v>103</v>
      </c>
      <c r="AM89" s="263">
        <v>400</v>
      </c>
      <c r="AN89" s="263">
        <v>533</v>
      </c>
      <c r="AO89" s="264">
        <v>1</v>
      </c>
      <c r="AP89" s="275">
        <v>1</v>
      </c>
      <c r="AR89" s="245">
        <v>1</v>
      </c>
      <c r="AS89" s="210" t="s">
        <v>103</v>
      </c>
      <c r="AT89" s="210">
        <v>400</v>
      </c>
      <c r="AU89" s="210">
        <v>804</v>
      </c>
      <c r="AV89" s="151">
        <v>1</v>
      </c>
      <c r="AW89" s="152">
        <v>1</v>
      </c>
      <c r="AY89" s="56">
        <v>1</v>
      </c>
      <c r="AZ89" s="57" t="s">
        <v>103</v>
      </c>
      <c r="BA89" s="57">
        <v>400</v>
      </c>
      <c r="BB89" s="57">
        <v>860</v>
      </c>
      <c r="BC89" s="58">
        <v>1</v>
      </c>
      <c r="BD89" s="59">
        <v>1</v>
      </c>
      <c r="BF89"/>
      <c r="BG89"/>
      <c r="BH89"/>
      <c r="BI89"/>
      <c r="BJ89"/>
      <c r="BK89"/>
      <c r="BL89"/>
      <c r="BM89"/>
      <c r="BN89"/>
      <c r="BO89"/>
      <c r="BP89"/>
      <c r="BQ89"/>
    </row>
    <row r="90" spans="2:69" ht="15.75">
      <c r="B90" s="56">
        <v>18</v>
      </c>
      <c r="C90" s="57" t="s">
        <v>36</v>
      </c>
      <c r="D90" s="57">
        <v>400</v>
      </c>
      <c r="E90" s="57">
        <v>822</v>
      </c>
      <c r="F90" s="58">
        <v>0.9848</v>
      </c>
      <c r="G90" s="59">
        <v>0.9898446337308348</v>
      </c>
      <c r="I90" s="56">
        <v>6</v>
      </c>
      <c r="J90" s="57" t="s">
        <v>36</v>
      </c>
      <c r="K90" s="57">
        <v>400</v>
      </c>
      <c r="L90" s="57">
        <v>800</v>
      </c>
      <c r="M90" s="58">
        <v>0.9989</v>
      </c>
      <c r="N90" s="59">
        <v>0.9987906593406594</v>
      </c>
      <c r="P90" s="56">
        <v>1</v>
      </c>
      <c r="Q90" s="57" t="s">
        <v>36</v>
      </c>
      <c r="R90" s="57">
        <v>400</v>
      </c>
      <c r="S90" s="57">
        <v>709</v>
      </c>
      <c r="T90" s="58">
        <v>1</v>
      </c>
      <c r="U90" s="59">
        <v>1</v>
      </c>
      <c r="W90" s="303">
        <v>1</v>
      </c>
      <c r="X90" s="308" t="s">
        <v>36</v>
      </c>
      <c r="Y90" s="308">
        <v>400</v>
      </c>
      <c r="Z90" s="308">
        <v>820</v>
      </c>
      <c r="AA90" s="309">
        <v>1</v>
      </c>
      <c r="AB90" s="310">
        <v>1</v>
      </c>
      <c r="AD90" s="56">
        <v>1</v>
      </c>
      <c r="AE90" s="210" t="s">
        <v>36</v>
      </c>
      <c r="AF90" s="210">
        <v>400</v>
      </c>
      <c r="AG90" s="210">
        <v>890</v>
      </c>
      <c r="AH90" s="151">
        <v>1</v>
      </c>
      <c r="AI90" s="152">
        <v>1</v>
      </c>
      <c r="AK90" s="274">
        <v>22</v>
      </c>
      <c r="AL90" s="263" t="s">
        <v>36</v>
      </c>
      <c r="AM90" s="263">
        <v>400</v>
      </c>
      <c r="AN90" s="263">
        <v>846</v>
      </c>
      <c r="AO90" s="264">
        <v>0.9925</v>
      </c>
      <c r="AP90" s="275">
        <v>0.9922321428571429</v>
      </c>
      <c r="AR90" s="245">
        <v>1</v>
      </c>
      <c r="AS90" s="210" t="s">
        <v>36</v>
      </c>
      <c r="AT90" s="210">
        <v>400</v>
      </c>
      <c r="AU90" s="210">
        <v>895</v>
      </c>
      <c r="AV90" s="151">
        <v>1</v>
      </c>
      <c r="AW90" s="152">
        <v>1</v>
      </c>
      <c r="AY90" s="56">
        <v>1</v>
      </c>
      <c r="AZ90" s="57" t="s">
        <v>36</v>
      </c>
      <c r="BA90" s="57">
        <v>400</v>
      </c>
      <c r="BB90" s="57">
        <v>705</v>
      </c>
      <c r="BC90" s="58">
        <v>1</v>
      </c>
      <c r="BD90" s="59">
        <v>1</v>
      </c>
      <c r="BF90"/>
      <c r="BG90"/>
      <c r="BH90"/>
      <c r="BI90"/>
      <c r="BJ90"/>
      <c r="BK90"/>
      <c r="BL90"/>
      <c r="BM90"/>
      <c r="BN90"/>
      <c r="BO90"/>
      <c r="BP90"/>
      <c r="BQ90"/>
    </row>
    <row r="91" spans="2:69" ht="15.75">
      <c r="B91" s="56">
        <v>1</v>
      </c>
      <c r="C91" s="57" t="s">
        <v>24</v>
      </c>
      <c r="D91" s="57">
        <v>400</v>
      </c>
      <c r="E91" s="57">
        <v>691</v>
      </c>
      <c r="F91" s="58">
        <v>1</v>
      </c>
      <c r="G91" s="59">
        <v>1</v>
      </c>
      <c r="I91" s="56">
        <v>1</v>
      </c>
      <c r="J91" s="57" t="s">
        <v>24</v>
      </c>
      <c r="K91" s="57">
        <v>400</v>
      </c>
      <c r="L91" s="57">
        <v>875</v>
      </c>
      <c r="M91" s="58">
        <v>1</v>
      </c>
      <c r="N91" s="59">
        <v>1</v>
      </c>
      <c r="P91" s="56">
        <v>1</v>
      </c>
      <c r="Q91" s="57" t="s">
        <v>24</v>
      </c>
      <c r="R91" s="57">
        <v>400</v>
      </c>
      <c r="S91" s="57">
        <v>779</v>
      </c>
      <c r="T91" s="58">
        <v>1</v>
      </c>
      <c r="U91" s="59">
        <v>1</v>
      </c>
      <c r="W91" s="303">
        <v>6</v>
      </c>
      <c r="X91" s="308" t="s">
        <v>24</v>
      </c>
      <c r="Y91" s="308">
        <v>400</v>
      </c>
      <c r="Z91" s="308">
        <v>1062</v>
      </c>
      <c r="AA91" s="309">
        <v>0.9991</v>
      </c>
      <c r="AB91" s="310">
        <v>0.9991613989637306</v>
      </c>
      <c r="AD91" s="56">
        <v>1</v>
      </c>
      <c r="AE91" s="210" t="s">
        <v>24</v>
      </c>
      <c r="AF91" s="210">
        <v>400</v>
      </c>
      <c r="AG91" s="210">
        <v>914</v>
      </c>
      <c r="AH91" s="151">
        <v>1</v>
      </c>
      <c r="AI91" s="152">
        <v>1</v>
      </c>
      <c r="AK91" s="274">
        <v>1</v>
      </c>
      <c r="AL91" s="263" t="s">
        <v>24</v>
      </c>
      <c r="AM91" s="263">
        <v>400</v>
      </c>
      <c r="AN91" s="263">
        <v>900</v>
      </c>
      <c r="AO91" s="264">
        <v>1</v>
      </c>
      <c r="AP91" s="275">
        <v>1</v>
      </c>
      <c r="AR91" s="245">
        <v>1</v>
      </c>
      <c r="AS91" s="210" t="s">
        <v>24</v>
      </c>
      <c r="AT91" s="210">
        <v>400</v>
      </c>
      <c r="AU91" s="210">
        <v>885</v>
      </c>
      <c r="AV91" s="151">
        <v>1</v>
      </c>
      <c r="AW91" s="152">
        <v>1</v>
      </c>
      <c r="AY91" s="56">
        <v>1</v>
      </c>
      <c r="AZ91" s="57" t="s">
        <v>24</v>
      </c>
      <c r="BA91" s="57">
        <v>400</v>
      </c>
      <c r="BB91" s="57">
        <v>706</v>
      </c>
      <c r="BC91" s="58">
        <v>1</v>
      </c>
      <c r="BD91" s="59">
        <v>1</v>
      </c>
      <c r="BF91"/>
      <c r="BG91"/>
      <c r="BH91"/>
      <c r="BI91"/>
      <c r="BJ91"/>
      <c r="BK91"/>
      <c r="BL91"/>
      <c r="BM91"/>
      <c r="BN91"/>
      <c r="BO91"/>
      <c r="BP91"/>
      <c r="BQ91"/>
    </row>
    <row r="92" spans="2:69" ht="15.75">
      <c r="B92" s="56">
        <v>1</v>
      </c>
      <c r="C92" s="57" t="s">
        <v>52</v>
      </c>
      <c r="D92" s="57">
        <v>400</v>
      </c>
      <c r="E92" s="57">
        <v>673</v>
      </c>
      <c r="F92" s="58">
        <v>1</v>
      </c>
      <c r="G92" s="59">
        <v>1</v>
      </c>
      <c r="I92" s="56">
        <v>1</v>
      </c>
      <c r="J92" s="57" t="s">
        <v>52</v>
      </c>
      <c r="K92" s="57">
        <v>400</v>
      </c>
      <c r="L92" s="57">
        <v>598</v>
      </c>
      <c r="M92" s="58">
        <v>1</v>
      </c>
      <c r="N92" s="59">
        <v>1</v>
      </c>
      <c r="P92" s="56">
        <v>1</v>
      </c>
      <c r="Q92" s="57" t="s">
        <v>52</v>
      </c>
      <c r="R92" s="57">
        <v>400</v>
      </c>
      <c r="S92" s="57">
        <v>415</v>
      </c>
      <c r="T92" s="58">
        <v>1</v>
      </c>
      <c r="U92" s="59">
        <v>1</v>
      </c>
      <c r="W92" s="303">
        <v>1</v>
      </c>
      <c r="X92" s="308" t="s">
        <v>52</v>
      </c>
      <c r="Y92" s="308">
        <v>400</v>
      </c>
      <c r="Z92" s="308">
        <v>653</v>
      </c>
      <c r="AA92" s="309">
        <v>1</v>
      </c>
      <c r="AB92" s="310">
        <v>1</v>
      </c>
      <c r="AD92" s="56">
        <v>1</v>
      </c>
      <c r="AE92" s="210" t="s">
        <v>52</v>
      </c>
      <c r="AF92" s="210">
        <v>400</v>
      </c>
      <c r="AG92" s="210">
        <v>772</v>
      </c>
      <c r="AH92" s="151">
        <v>1</v>
      </c>
      <c r="AI92" s="152">
        <v>1</v>
      </c>
      <c r="AK92" s="274">
        <v>1</v>
      </c>
      <c r="AL92" s="263" t="s">
        <v>52</v>
      </c>
      <c r="AM92" s="263">
        <v>400</v>
      </c>
      <c r="AN92" s="263">
        <v>723</v>
      </c>
      <c r="AO92" s="264">
        <v>1</v>
      </c>
      <c r="AP92" s="275">
        <v>1</v>
      </c>
      <c r="AR92" s="245">
        <v>1</v>
      </c>
      <c r="AS92" s="210" t="s">
        <v>52</v>
      </c>
      <c r="AT92" s="210">
        <v>400</v>
      </c>
      <c r="AU92" s="210">
        <v>533</v>
      </c>
      <c r="AV92" s="151">
        <v>1</v>
      </c>
      <c r="AW92" s="152">
        <v>1</v>
      </c>
      <c r="AY92" s="56">
        <v>1</v>
      </c>
      <c r="AZ92" s="57" t="s">
        <v>52</v>
      </c>
      <c r="BA92" s="57">
        <v>400</v>
      </c>
      <c r="BB92" s="57">
        <v>478</v>
      </c>
      <c r="BC92" s="58">
        <v>1</v>
      </c>
      <c r="BD92" s="59">
        <v>1</v>
      </c>
      <c r="BF92"/>
      <c r="BG92"/>
      <c r="BH92"/>
      <c r="BI92"/>
      <c r="BJ92"/>
      <c r="BK92"/>
      <c r="BL92"/>
      <c r="BM92"/>
      <c r="BN92"/>
      <c r="BO92"/>
      <c r="BP92"/>
      <c r="BQ92"/>
    </row>
    <row r="93" spans="2:69" ht="15.75">
      <c r="B93" s="56">
        <v>46</v>
      </c>
      <c r="C93" s="57" t="s">
        <v>201</v>
      </c>
      <c r="D93" s="57">
        <v>400</v>
      </c>
      <c r="E93" s="57">
        <v>333</v>
      </c>
      <c r="F93" s="58">
        <v>0.9537</v>
      </c>
      <c r="G93" s="59">
        <v>0.9343612359550562</v>
      </c>
      <c r="I93" s="56">
        <v>32</v>
      </c>
      <c r="J93" s="57" t="s">
        <v>201</v>
      </c>
      <c r="K93" s="57">
        <v>400</v>
      </c>
      <c r="L93" s="57">
        <v>399</v>
      </c>
      <c r="M93" s="58">
        <v>0.9508</v>
      </c>
      <c r="N93" s="59">
        <v>0.9749</v>
      </c>
      <c r="P93" s="56">
        <v>51</v>
      </c>
      <c r="Q93" s="57" t="s">
        <v>165</v>
      </c>
      <c r="R93" s="57">
        <v>400</v>
      </c>
      <c r="S93" s="57">
        <v>299</v>
      </c>
      <c r="T93" s="58">
        <v>0.9304</v>
      </c>
      <c r="U93" s="59">
        <v>0.90845</v>
      </c>
      <c r="W93" s="303">
        <v>45</v>
      </c>
      <c r="X93" s="308" t="s">
        <v>165</v>
      </c>
      <c r="Y93" s="308">
        <v>400</v>
      </c>
      <c r="Z93" s="308">
        <v>311</v>
      </c>
      <c r="AA93" s="309">
        <v>0.9895</v>
      </c>
      <c r="AB93" s="310">
        <v>0.9490500000000001</v>
      </c>
      <c r="AD93" s="56">
        <v>31</v>
      </c>
      <c r="AE93" s="210" t="s">
        <v>165</v>
      </c>
      <c r="AF93" s="210">
        <v>400</v>
      </c>
      <c r="AG93" s="210">
        <v>367</v>
      </c>
      <c r="AH93" s="151">
        <v>0.9898</v>
      </c>
      <c r="AI93" s="152">
        <v>0.9783999999999999</v>
      </c>
      <c r="AK93" s="274">
        <v>31</v>
      </c>
      <c r="AL93" s="265" t="s">
        <v>165</v>
      </c>
      <c r="AM93" s="263">
        <v>400</v>
      </c>
      <c r="AN93" s="263">
        <v>404</v>
      </c>
      <c r="AO93" s="264">
        <v>0.9588</v>
      </c>
      <c r="AP93" s="275">
        <v>0.9774327868852459</v>
      </c>
      <c r="AR93" s="245">
        <v>42</v>
      </c>
      <c r="AS93" s="210" t="s">
        <v>201</v>
      </c>
      <c r="AT93" s="210">
        <v>400</v>
      </c>
      <c r="AU93" s="210">
        <v>354</v>
      </c>
      <c r="AV93" s="151">
        <v>0.9597</v>
      </c>
      <c r="AW93" s="152">
        <v>0.95685</v>
      </c>
      <c r="AY93" s="56">
        <v>23</v>
      </c>
      <c r="AZ93" s="57" t="s">
        <v>165</v>
      </c>
      <c r="BA93" s="57">
        <v>400</v>
      </c>
      <c r="BB93" s="57">
        <v>409</v>
      </c>
      <c r="BC93" s="58">
        <v>0.945</v>
      </c>
      <c r="BD93" s="59">
        <v>0.9724999999999999</v>
      </c>
      <c r="BF93"/>
      <c r="BG93"/>
      <c r="BH93"/>
      <c r="BI93"/>
      <c r="BJ93"/>
      <c r="BK93"/>
      <c r="BL93"/>
      <c r="BM93"/>
      <c r="BN93"/>
      <c r="BO93"/>
      <c r="BP93"/>
      <c r="BQ93"/>
    </row>
    <row r="94" spans="2:69" ht="15.75">
      <c r="B94" s="64">
        <v>73</v>
      </c>
      <c r="C94" s="65" t="s">
        <v>114</v>
      </c>
      <c r="D94" s="65">
        <v>1500</v>
      </c>
      <c r="E94" s="65">
        <v>452</v>
      </c>
      <c r="F94" s="66">
        <v>0.5468</v>
      </c>
      <c r="G94" s="67">
        <v>0.6239444444444444</v>
      </c>
      <c r="I94" s="64">
        <v>76</v>
      </c>
      <c r="J94" s="65" t="s">
        <v>114</v>
      </c>
      <c r="K94" s="65">
        <v>1500</v>
      </c>
      <c r="L94" s="65">
        <v>644</v>
      </c>
      <c r="M94" s="66">
        <v>0.6163</v>
      </c>
      <c r="N94" s="67">
        <v>0.6282474358974359</v>
      </c>
      <c r="P94" s="340">
        <v>73</v>
      </c>
      <c r="Q94" s="335" t="s">
        <v>114</v>
      </c>
      <c r="R94" s="335">
        <v>1500</v>
      </c>
      <c r="S94" s="335">
        <v>655</v>
      </c>
      <c r="T94" s="336">
        <v>0.327</v>
      </c>
      <c r="U94" s="341">
        <v>0.34486318407960204</v>
      </c>
      <c r="W94" s="299">
        <v>72</v>
      </c>
      <c r="X94" s="286" t="s">
        <v>114</v>
      </c>
      <c r="Y94" s="286">
        <v>1500</v>
      </c>
      <c r="Z94" s="286">
        <v>944</v>
      </c>
      <c r="AA94" s="287">
        <v>0.5197</v>
      </c>
      <c r="AB94" s="288">
        <v>0.55859802259887</v>
      </c>
      <c r="AD94" s="285">
        <v>73</v>
      </c>
      <c r="AE94" s="286" t="s">
        <v>114</v>
      </c>
      <c r="AF94" s="286">
        <v>1500</v>
      </c>
      <c r="AG94" s="286">
        <v>775</v>
      </c>
      <c r="AH94" s="287">
        <v>0.4014</v>
      </c>
      <c r="AI94" s="288">
        <v>0.5252518207282914</v>
      </c>
      <c r="AK94" s="279">
        <v>75</v>
      </c>
      <c r="AL94" s="268" t="s">
        <v>114</v>
      </c>
      <c r="AM94" s="268">
        <v>1500</v>
      </c>
      <c r="AN94" s="268">
        <v>688</v>
      </c>
      <c r="AO94" s="269">
        <v>0.3231</v>
      </c>
      <c r="AP94" s="283">
        <v>0.5195333333333333</v>
      </c>
      <c r="AR94" s="252">
        <v>81</v>
      </c>
      <c r="AS94" s="250" t="s">
        <v>114</v>
      </c>
      <c r="AT94" s="250">
        <v>1500</v>
      </c>
      <c r="AU94" s="250">
        <v>591</v>
      </c>
      <c r="AV94" s="249">
        <v>0.2916</v>
      </c>
      <c r="AW94" s="248">
        <v>0.39100625</v>
      </c>
      <c r="AY94" s="125">
        <v>71</v>
      </c>
      <c r="AZ94" s="161" t="s">
        <v>114</v>
      </c>
      <c r="BA94" s="161">
        <v>1500</v>
      </c>
      <c r="BB94" s="161">
        <v>474</v>
      </c>
      <c r="BC94" s="162">
        <v>0.2202</v>
      </c>
      <c r="BD94" s="163">
        <v>0.32008111587982835</v>
      </c>
      <c r="BF94"/>
      <c r="BG94"/>
      <c r="BH94"/>
      <c r="BI94"/>
      <c r="BJ94"/>
      <c r="BK94"/>
      <c r="BL94"/>
      <c r="BM94"/>
      <c r="BN94"/>
      <c r="BO94"/>
      <c r="BP94"/>
      <c r="BQ94"/>
    </row>
    <row r="95" spans="2:69" ht="15.75">
      <c r="B95" s="56">
        <v>3</v>
      </c>
      <c r="C95" s="57" t="s">
        <v>13</v>
      </c>
      <c r="D95" s="57">
        <v>700</v>
      </c>
      <c r="E95" s="57">
        <v>1886</v>
      </c>
      <c r="F95" s="58">
        <v>0.9989</v>
      </c>
      <c r="G95" s="59">
        <v>0.99945</v>
      </c>
      <c r="I95" s="56">
        <v>7</v>
      </c>
      <c r="J95" s="57" t="s">
        <v>13</v>
      </c>
      <c r="K95" s="57">
        <v>700</v>
      </c>
      <c r="L95" s="57">
        <v>2041</v>
      </c>
      <c r="M95" s="58">
        <v>0.9984</v>
      </c>
      <c r="N95" s="59">
        <v>0.9987548961424333</v>
      </c>
      <c r="P95" s="56">
        <v>3</v>
      </c>
      <c r="Q95" s="57" t="s">
        <v>13</v>
      </c>
      <c r="R95" s="57">
        <v>700</v>
      </c>
      <c r="S95" s="57">
        <v>1594</v>
      </c>
      <c r="T95" s="58">
        <v>0.9987</v>
      </c>
      <c r="U95" s="59">
        <v>0.99935</v>
      </c>
      <c r="W95" s="303">
        <v>2</v>
      </c>
      <c r="X95" s="308" t="s">
        <v>13</v>
      </c>
      <c r="Y95" s="308">
        <v>700</v>
      </c>
      <c r="Z95" s="308">
        <v>1742</v>
      </c>
      <c r="AA95" s="309">
        <v>0.9994</v>
      </c>
      <c r="AB95" s="310">
        <v>0.9997</v>
      </c>
      <c r="AD95" s="56">
        <v>6</v>
      </c>
      <c r="AE95" s="210" t="s">
        <v>13</v>
      </c>
      <c r="AF95" s="210">
        <v>700</v>
      </c>
      <c r="AG95" s="210">
        <v>1752</v>
      </c>
      <c r="AH95" s="151">
        <v>0.9973</v>
      </c>
      <c r="AI95" s="152">
        <v>0.99865</v>
      </c>
      <c r="AK95" s="274">
        <v>2</v>
      </c>
      <c r="AL95" s="263" t="s">
        <v>13</v>
      </c>
      <c r="AM95" s="263">
        <v>700</v>
      </c>
      <c r="AN95" s="263">
        <v>1871</v>
      </c>
      <c r="AO95" s="264">
        <v>0.999</v>
      </c>
      <c r="AP95" s="275">
        <v>0.9995</v>
      </c>
      <c r="AR95" s="245">
        <v>1</v>
      </c>
      <c r="AS95" s="210" t="s">
        <v>13</v>
      </c>
      <c r="AT95" s="210">
        <v>700</v>
      </c>
      <c r="AU95" s="210">
        <v>1975</v>
      </c>
      <c r="AV95" s="151">
        <v>1</v>
      </c>
      <c r="AW95" s="152">
        <v>1</v>
      </c>
      <c r="AY95" s="56">
        <v>1</v>
      </c>
      <c r="AZ95" s="57" t="s">
        <v>13</v>
      </c>
      <c r="BA95" s="57">
        <v>700</v>
      </c>
      <c r="BB95" s="57">
        <v>1813</v>
      </c>
      <c r="BC95" s="58">
        <v>1</v>
      </c>
      <c r="BD95" s="59">
        <v>1</v>
      </c>
      <c r="BF95"/>
      <c r="BG95"/>
      <c r="BH95"/>
      <c r="BI95"/>
      <c r="BJ95"/>
      <c r="BK95"/>
      <c r="BL95"/>
      <c r="BM95"/>
      <c r="BN95"/>
      <c r="BO95"/>
      <c r="BP95"/>
      <c r="BQ95"/>
    </row>
    <row r="96" spans="2:69" ht="15.75">
      <c r="B96" s="56">
        <v>1</v>
      </c>
      <c r="C96" s="57" t="s">
        <v>99</v>
      </c>
      <c r="D96" s="57">
        <v>400</v>
      </c>
      <c r="E96" s="57">
        <v>426</v>
      </c>
      <c r="F96" s="58">
        <v>1</v>
      </c>
      <c r="G96" s="59">
        <v>1</v>
      </c>
      <c r="I96" s="56">
        <v>9</v>
      </c>
      <c r="J96" s="57" t="s">
        <v>99</v>
      </c>
      <c r="K96" s="57">
        <v>400</v>
      </c>
      <c r="L96" s="57">
        <v>522</v>
      </c>
      <c r="M96" s="58">
        <v>0.9966</v>
      </c>
      <c r="N96" s="59">
        <v>0.9983</v>
      </c>
      <c r="P96" s="56">
        <v>12</v>
      </c>
      <c r="Q96" s="57" t="s">
        <v>99</v>
      </c>
      <c r="R96" s="57">
        <v>400</v>
      </c>
      <c r="S96" s="57">
        <v>388</v>
      </c>
      <c r="T96" s="58">
        <v>0.9939</v>
      </c>
      <c r="U96" s="59">
        <v>0.99095</v>
      </c>
      <c r="W96" s="303">
        <v>22</v>
      </c>
      <c r="X96" s="308" t="s">
        <v>99</v>
      </c>
      <c r="Y96" s="308">
        <v>400</v>
      </c>
      <c r="Z96" s="308">
        <v>391</v>
      </c>
      <c r="AA96" s="309">
        <v>0.9947</v>
      </c>
      <c r="AB96" s="310">
        <v>0.9910956140350877</v>
      </c>
      <c r="AD96" s="56">
        <v>37</v>
      </c>
      <c r="AE96" s="210" t="s">
        <v>99</v>
      </c>
      <c r="AF96" s="210">
        <v>400</v>
      </c>
      <c r="AG96" s="210">
        <v>339</v>
      </c>
      <c r="AH96" s="151">
        <v>0.9953</v>
      </c>
      <c r="AI96" s="152">
        <v>0.96715</v>
      </c>
      <c r="AK96" s="274">
        <v>8</v>
      </c>
      <c r="AL96" s="263" t="s">
        <v>99</v>
      </c>
      <c r="AM96" s="263">
        <v>400</v>
      </c>
      <c r="AN96" s="263">
        <v>427</v>
      </c>
      <c r="AO96" s="264">
        <v>0.9974</v>
      </c>
      <c r="AP96" s="275">
        <v>0.9986999999999999</v>
      </c>
      <c r="AR96" s="245">
        <v>25</v>
      </c>
      <c r="AS96" s="210" t="s">
        <v>99</v>
      </c>
      <c r="AT96" s="210">
        <v>400</v>
      </c>
      <c r="AU96" s="210">
        <v>424</v>
      </c>
      <c r="AV96" s="151">
        <v>0.9928</v>
      </c>
      <c r="AW96" s="152">
        <v>0.9964</v>
      </c>
      <c r="AY96" s="56">
        <v>9</v>
      </c>
      <c r="AZ96" s="57" t="s">
        <v>99</v>
      </c>
      <c r="BA96" s="57">
        <v>400</v>
      </c>
      <c r="BB96" s="57">
        <v>522</v>
      </c>
      <c r="BC96" s="58">
        <v>0.9945</v>
      </c>
      <c r="BD96" s="59">
        <v>0.9965697278911565</v>
      </c>
      <c r="BF96"/>
      <c r="BG96"/>
      <c r="BH96"/>
      <c r="BI96"/>
      <c r="BJ96"/>
      <c r="BK96"/>
      <c r="BL96"/>
      <c r="BM96"/>
      <c r="BN96"/>
      <c r="BO96"/>
      <c r="BP96"/>
      <c r="BQ96"/>
    </row>
    <row r="97" spans="2:69" ht="15.75">
      <c r="B97" s="56">
        <v>1</v>
      </c>
      <c r="C97" s="57" t="s">
        <v>17</v>
      </c>
      <c r="D97" s="57">
        <v>400</v>
      </c>
      <c r="E97" s="57">
        <v>500</v>
      </c>
      <c r="F97" s="58">
        <v>1</v>
      </c>
      <c r="G97" s="59">
        <v>1</v>
      </c>
      <c r="I97" s="56">
        <v>9</v>
      </c>
      <c r="J97" s="57" t="s">
        <v>17</v>
      </c>
      <c r="K97" s="57">
        <v>400</v>
      </c>
      <c r="L97" s="57">
        <v>591</v>
      </c>
      <c r="M97" s="58">
        <v>0.9966</v>
      </c>
      <c r="N97" s="59">
        <v>0.9983</v>
      </c>
      <c r="P97" s="56">
        <v>1</v>
      </c>
      <c r="Q97" s="57" t="s">
        <v>17</v>
      </c>
      <c r="R97" s="57">
        <v>400</v>
      </c>
      <c r="S97" s="57">
        <v>472</v>
      </c>
      <c r="T97" s="58">
        <v>1</v>
      </c>
      <c r="U97" s="59">
        <v>1</v>
      </c>
      <c r="W97" s="303">
        <v>7</v>
      </c>
      <c r="X97" s="308" t="s">
        <v>17</v>
      </c>
      <c r="Y97" s="308">
        <v>400</v>
      </c>
      <c r="Z97" s="308">
        <v>452</v>
      </c>
      <c r="AA97" s="309">
        <v>0.9982</v>
      </c>
      <c r="AB97" s="310">
        <v>0.9991</v>
      </c>
      <c r="AD97" s="56">
        <v>10</v>
      </c>
      <c r="AE97" s="210" t="s">
        <v>17</v>
      </c>
      <c r="AF97" s="210">
        <v>400</v>
      </c>
      <c r="AG97" s="210">
        <v>474</v>
      </c>
      <c r="AH97" s="151">
        <v>0.9947</v>
      </c>
      <c r="AI97" s="152">
        <v>0.99735</v>
      </c>
      <c r="AK97" s="274">
        <v>17</v>
      </c>
      <c r="AL97" s="263" t="s">
        <v>17</v>
      </c>
      <c r="AM97" s="263">
        <v>400</v>
      </c>
      <c r="AN97" s="263">
        <v>560</v>
      </c>
      <c r="AO97" s="264">
        <v>0.9931</v>
      </c>
      <c r="AP97" s="275">
        <v>0.9951180190930787</v>
      </c>
      <c r="AR97" s="245">
        <v>13</v>
      </c>
      <c r="AS97" s="210" t="s">
        <v>17</v>
      </c>
      <c r="AT97" s="210">
        <v>400</v>
      </c>
      <c r="AU97" s="210">
        <v>625</v>
      </c>
      <c r="AV97" s="151">
        <v>0.996</v>
      </c>
      <c r="AW97" s="152">
        <v>0.998</v>
      </c>
      <c r="AY97" s="56">
        <v>1</v>
      </c>
      <c r="AZ97" s="57" t="s">
        <v>17</v>
      </c>
      <c r="BA97" s="57">
        <v>400</v>
      </c>
      <c r="BB97" s="57">
        <v>470</v>
      </c>
      <c r="BC97" s="58">
        <v>1</v>
      </c>
      <c r="BD97" s="59">
        <v>1</v>
      </c>
      <c r="BF97"/>
      <c r="BG97"/>
      <c r="BH97"/>
      <c r="BI97"/>
      <c r="BJ97"/>
      <c r="BK97"/>
      <c r="BL97"/>
      <c r="BM97"/>
      <c r="BN97"/>
      <c r="BO97"/>
      <c r="BP97"/>
      <c r="BQ97"/>
    </row>
    <row r="98" spans="2:69" ht="15.75">
      <c r="B98" s="56">
        <v>39</v>
      </c>
      <c r="C98" s="57" t="s">
        <v>8</v>
      </c>
      <c r="D98" s="57">
        <v>700</v>
      </c>
      <c r="E98" s="57">
        <v>1282</v>
      </c>
      <c r="F98" s="58">
        <v>0.9046</v>
      </c>
      <c r="G98" s="59">
        <v>0.9517208494208493</v>
      </c>
      <c r="I98" s="56">
        <v>37</v>
      </c>
      <c r="J98" s="57" t="s">
        <v>8</v>
      </c>
      <c r="K98" s="57">
        <v>700</v>
      </c>
      <c r="L98" s="57">
        <v>1343</v>
      </c>
      <c r="M98" s="58">
        <v>0.9226</v>
      </c>
      <c r="N98" s="59">
        <v>0.9599136783733826</v>
      </c>
      <c r="P98" s="56">
        <v>33</v>
      </c>
      <c r="Q98" s="57" t="s">
        <v>8</v>
      </c>
      <c r="R98" s="57">
        <v>700</v>
      </c>
      <c r="S98" s="57">
        <v>1107</v>
      </c>
      <c r="T98" s="58">
        <v>0.9234</v>
      </c>
      <c r="U98" s="59">
        <v>0.9602489721886336</v>
      </c>
      <c r="W98" s="303">
        <v>47</v>
      </c>
      <c r="X98" s="308" t="s">
        <v>8</v>
      </c>
      <c r="Y98" s="308">
        <v>700</v>
      </c>
      <c r="Z98" s="308">
        <v>1371</v>
      </c>
      <c r="AA98" s="309">
        <v>0.8948</v>
      </c>
      <c r="AB98" s="310">
        <v>0.9459590778097983</v>
      </c>
      <c r="AD98" s="56">
        <v>50</v>
      </c>
      <c r="AE98" s="210" t="s">
        <v>8</v>
      </c>
      <c r="AF98" s="210">
        <v>700</v>
      </c>
      <c r="AG98" s="210">
        <v>1149</v>
      </c>
      <c r="AH98" s="151">
        <v>0.8596</v>
      </c>
      <c r="AI98" s="152">
        <v>0.9227133858267718</v>
      </c>
      <c r="AK98" s="274">
        <v>39</v>
      </c>
      <c r="AL98" s="263" t="s">
        <v>8</v>
      </c>
      <c r="AM98" s="263">
        <v>700</v>
      </c>
      <c r="AN98" s="263">
        <v>1414</v>
      </c>
      <c r="AO98" s="264">
        <v>0.9244</v>
      </c>
      <c r="AP98" s="275">
        <v>0.9610657844990549</v>
      </c>
      <c r="AR98" s="245">
        <v>56</v>
      </c>
      <c r="AS98" s="210" t="s">
        <v>8</v>
      </c>
      <c r="AT98" s="210">
        <v>700</v>
      </c>
      <c r="AU98" s="210">
        <v>1094</v>
      </c>
      <c r="AV98" s="151">
        <v>0.8533</v>
      </c>
      <c r="AW98" s="152">
        <v>0.9169349740932642</v>
      </c>
      <c r="AY98" s="56">
        <v>34</v>
      </c>
      <c r="AZ98" s="57" t="s">
        <v>8</v>
      </c>
      <c r="BA98" s="57">
        <v>700</v>
      </c>
      <c r="BB98" s="57">
        <v>1006</v>
      </c>
      <c r="BC98" s="58">
        <v>0.9082</v>
      </c>
      <c r="BD98" s="59">
        <v>0.9523905982905982</v>
      </c>
      <c r="BF98"/>
      <c r="BG98"/>
      <c r="BH98"/>
      <c r="BI98"/>
      <c r="BJ98"/>
      <c r="BK98"/>
      <c r="BL98"/>
      <c r="BM98"/>
      <c r="BN98"/>
      <c r="BO98"/>
      <c r="BP98"/>
      <c r="BQ98"/>
    </row>
    <row r="99" spans="2:69" ht="15.75">
      <c r="B99" s="56">
        <v>3</v>
      </c>
      <c r="C99" s="57" t="s">
        <v>81</v>
      </c>
      <c r="D99" s="57">
        <v>400</v>
      </c>
      <c r="E99" s="57">
        <v>766</v>
      </c>
      <c r="F99" s="58">
        <v>1</v>
      </c>
      <c r="G99" s="59">
        <v>0.9995297805642633</v>
      </c>
      <c r="I99" s="56">
        <v>1</v>
      </c>
      <c r="J99" s="57" t="s">
        <v>81</v>
      </c>
      <c r="K99" s="57">
        <v>400</v>
      </c>
      <c r="L99" s="57">
        <v>890</v>
      </c>
      <c r="M99" s="58">
        <v>1</v>
      </c>
      <c r="N99" s="59">
        <v>1</v>
      </c>
      <c r="P99" s="56">
        <v>1</v>
      </c>
      <c r="Q99" s="57" t="s">
        <v>81</v>
      </c>
      <c r="R99" s="57">
        <v>400</v>
      </c>
      <c r="S99" s="57">
        <v>645</v>
      </c>
      <c r="T99" s="58">
        <v>1</v>
      </c>
      <c r="U99" s="59">
        <v>1</v>
      </c>
      <c r="W99" s="303">
        <v>4</v>
      </c>
      <c r="X99" s="308" t="s">
        <v>81</v>
      </c>
      <c r="Y99" s="308">
        <v>400</v>
      </c>
      <c r="Z99" s="308">
        <v>810</v>
      </c>
      <c r="AA99" s="309">
        <v>0.9988</v>
      </c>
      <c r="AB99" s="310">
        <v>0.9994000000000001</v>
      </c>
      <c r="AD99" s="56">
        <v>17</v>
      </c>
      <c r="AE99" s="210" t="s">
        <v>81</v>
      </c>
      <c r="AF99" s="210">
        <v>400</v>
      </c>
      <c r="AG99" s="210">
        <v>711</v>
      </c>
      <c r="AH99" s="151">
        <v>0.9926</v>
      </c>
      <c r="AI99" s="152">
        <v>0.9957082840236686</v>
      </c>
      <c r="AK99" s="274">
        <v>10</v>
      </c>
      <c r="AL99" s="263" t="s">
        <v>81</v>
      </c>
      <c r="AM99" s="263">
        <v>400</v>
      </c>
      <c r="AN99" s="263">
        <v>835</v>
      </c>
      <c r="AO99" s="264">
        <v>0.9989</v>
      </c>
      <c r="AP99" s="275">
        <v>0.9984680032733224</v>
      </c>
      <c r="AR99" s="245">
        <v>16</v>
      </c>
      <c r="AS99" s="210" t="s">
        <v>81</v>
      </c>
      <c r="AT99" s="210">
        <v>400</v>
      </c>
      <c r="AU99" s="210">
        <v>854</v>
      </c>
      <c r="AV99" s="151">
        <v>0.9964</v>
      </c>
      <c r="AW99" s="152">
        <v>0.997705766062603</v>
      </c>
      <c r="AY99" s="56">
        <v>7</v>
      </c>
      <c r="AZ99" s="57" t="s">
        <v>81</v>
      </c>
      <c r="BA99" s="57">
        <v>400</v>
      </c>
      <c r="BB99" s="57">
        <v>808</v>
      </c>
      <c r="BC99" s="58">
        <v>0.996</v>
      </c>
      <c r="BD99" s="59">
        <v>0.998</v>
      </c>
      <c r="BF99"/>
      <c r="BG99"/>
      <c r="BH99"/>
      <c r="BI99"/>
      <c r="BJ99"/>
      <c r="BK99"/>
      <c r="BL99"/>
      <c r="BM99"/>
      <c r="BN99"/>
      <c r="BO99"/>
      <c r="BP99"/>
      <c r="BQ99"/>
    </row>
    <row r="100" spans="2:56" s="14" customFormat="1" ht="16.5" thickBot="1">
      <c r="B100" s="60">
        <v>7</v>
      </c>
      <c r="C100" s="61" t="s">
        <v>110</v>
      </c>
      <c r="D100" s="61">
        <v>400</v>
      </c>
      <c r="E100" s="61">
        <v>579</v>
      </c>
      <c r="F100" s="62">
        <v>0.9969</v>
      </c>
      <c r="G100" s="63">
        <v>0.9984500000000001</v>
      </c>
      <c r="I100" s="60">
        <v>19</v>
      </c>
      <c r="J100" s="61" t="s">
        <v>110</v>
      </c>
      <c r="K100" s="61">
        <v>400</v>
      </c>
      <c r="L100" s="61">
        <v>729</v>
      </c>
      <c r="M100" s="62">
        <v>0.9926</v>
      </c>
      <c r="N100" s="63">
        <v>0.9963</v>
      </c>
      <c r="P100" s="60">
        <v>4</v>
      </c>
      <c r="Q100" s="61" t="s">
        <v>110</v>
      </c>
      <c r="R100" s="61">
        <v>400</v>
      </c>
      <c r="S100" s="61">
        <v>563</v>
      </c>
      <c r="T100" s="62">
        <v>0.9985</v>
      </c>
      <c r="U100" s="63">
        <v>0.99925</v>
      </c>
      <c r="W100" s="301">
        <v>4</v>
      </c>
      <c r="X100" s="153" t="s">
        <v>110</v>
      </c>
      <c r="Y100" s="153">
        <v>400</v>
      </c>
      <c r="Z100" s="153">
        <v>855</v>
      </c>
      <c r="AA100" s="154">
        <v>0.9987</v>
      </c>
      <c r="AB100" s="155">
        <v>0.99935</v>
      </c>
      <c r="AD100" s="60">
        <v>3</v>
      </c>
      <c r="AE100" s="153" t="s">
        <v>110</v>
      </c>
      <c r="AF100" s="153">
        <v>400</v>
      </c>
      <c r="AG100" s="153">
        <v>591</v>
      </c>
      <c r="AH100" s="154">
        <v>0.9984</v>
      </c>
      <c r="AI100" s="155">
        <v>0.9992</v>
      </c>
      <c r="AK100" s="278">
        <v>1</v>
      </c>
      <c r="AL100" s="280" t="s">
        <v>110</v>
      </c>
      <c r="AM100" s="280">
        <v>400</v>
      </c>
      <c r="AN100" s="280">
        <v>661</v>
      </c>
      <c r="AO100" s="281">
        <v>1</v>
      </c>
      <c r="AP100" s="282">
        <v>1</v>
      </c>
      <c r="AR100" s="251">
        <v>15</v>
      </c>
      <c r="AS100" s="153" t="s">
        <v>110</v>
      </c>
      <c r="AT100" s="153">
        <v>400</v>
      </c>
      <c r="AU100" s="153">
        <v>703</v>
      </c>
      <c r="AV100" s="154">
        <v>0.9956</v>
      </c>
      <c r="AW100" s="155">
        <v>0.9978</v>
      </c>
      <c r="AY100" s="60">
        <v>3</v>
      </c>
      <c r="AZ100" s="61" t="s">
        <v>110</v>
      </c>
      <c r="BA100" s="61">
        <v>400</v>
      </c>
      <c r="BB100" s="61">
        <v>593</v>
      </c>
      <c r="BC100" s="62">
        <v>1</v>
      </c>
      <c r="BD100" s="63">
        <v>0.9991935483870968</v>
      </c>
    </row>
    <row r="101" spans="30:35" s="14" customFormat="1" ht="15">
      <c r="AD101" s="15"/>
      <c r="AE101"/>
      <c r="AF101"/>
      <c r="AG101"/>
      <c r="AH101"/>
      <c r="AI101"/>
    </row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  <row r="244" s="14" customFormat="1" ht="15"/>
    <row r="245" s="14" customFormat="1" ht="15"/>
    <row r="246" s="14" customFormat="1" ht="15"/>
    <row r="247" s="14" customFormat="1" ht="15"/>
    <row r="248" s="14" customFormat="1" ht="15"/>
    <row r="249" s="14" customFormat="1" ht="15"/>
    <row r="250" s="14" customFormat="1" ht="15"/>
    <row r="251" s="14" customFormat="1" ht="15"/>
    <row r="252" s="14" customFormat="1" ht="15"/>
    <row r="253" s="14" customFormat="1" ht="15"/>
    <row r="254" s="14" customFormat="1" ht="15"/>
    <row r="255" s="14" customFormat="1" ht="15"/>
    <row r="256" s="14" customFormat="1" ht="15"/>
    <row r="257" s="14" customFormat="1" ht="15"/>
    <row r="258" s="14" customFormat="1" ht="15"/>
    <row r="259" s="14" customFormat="1" ht="15"/>
    <row r="260" s="14" customFormat="1" ht="15"/>
    <row r="261" s="14" customFormat="1" ht="15"/>
    <row r="262" s="14" customFormat="1" ht="15"/>
    <row r="263" s="14" customFormat="1" ht="15"/>
    <row r="264" s="14" customFormat="1" ht="15"/>
    <row r="265" s="14" customFormat="1" ht="15"/>
    <row r="266" s="14" customFormat="1" ht="15"/>
    <row r="267" s="14" customFormat="1" ht="15"/>
    <row r="268" s="14" customFormat="1" ht="15"/>
    <row r="269" s="14" customFormat="1" ht="15"/>
    <row r="270" s="14" customFormat="1" ht="15"/>
    <row r="271" s="14" customFormat="1" ht="15"/>
    <row r="272" s="14" customFormat="1" ht="15"/>
    <row r="273" s="14" customFormat="1" ht="15"/>
    <row r="274" s="14" customFormat="1" ht="15"/>
    <row r="275" s="14" customFormat="1" ht="15"/>
    <row r="276" s="14" customFormat="1" ht="15"/>
    <row r="277" s="14" customFormat="1" ht="15"/>
    <row r="278" s="14" customFormat="1" ht="15"/>
    <row r="279" s="14" customFormat="1" ht="15"/>
    <row r="280" s="14" customFormat="1" ht="15"/>
    <row r="281" s="14" customFormat="1" ht="15"/>
    <row r="282" s="14" customFormat="1" ht="15"/>
    <row r="283" s="14" customFormat="1" ht="15"/>
    <row r="284" s="14" customFormat="1" ht="15"/>
    <row r="285" s="14" customFormat="1" ht="15"/>
    <row r="286" s="14" customFormat="1" ht="15"/>
    <row r="287" s="14" customFormat="1" ht="15"/>
    <row r="288" s="14" customFormat="1" ht="15"/>
    <row r="289" s="14" customFormat="1" ht="15"/>
    <row r="290" s="14" customFormat="1" ht="15"/>
    <row r="291" s="14" customFormat="1" ht="15"/>
    <row r="292" s="14" customFormat="1" ht="15"/>
    <row r="293" s="14" customFormat="1" ht="15"/>
    <row r="294" s="14" customFormat="1" ht="15"/>
    <row r="295" s="14" customFormat="1" ht="15"/>
    <row r="296" s="14" customFormat="1" ht="15"/>
    <row r="297" s="14" customFormat="1" ht="15"/>
    <row r="298" s="14" customFormat="1" ht="15"/>
    <row r="299" s="14" customFormat="1" ht="15"/>
    <row r="300" s="14" customFormat="1" ht="15"/>
    <row r="301" s="14" customFormat="1" ht="15"/>
    <row r="302" s="14" customFormat="1" ht="15"/>
    <row r="303" s="14" customFormat="1" ht="15"/>
    <row r="304" s="14" customFormat="1" ht="15"/>
    <row r="305" s="14" customFormat="1" ht="15"/>
    <row r="306" s="14" customFormat="1" ht="15"/>
    <row r="307" s="14" customFormat="1" ht="15"/>
    <row r="308" s="14" customFormat="1" ht="15"/>
    <row r="309" s="14" customFormat="1" ht="15"/>
    <row r="310" s="14" customFormat="1" ht="15"/>
    <row r="311" s="14" customFormat="1" ht="15"/>
    <row r="312" s="14" customFormat="1" ht="15"/>
    <row r="313" s="14" customFormat="1" ht="15"/>
    <row r="314" s="14" customFormat="1" ht="15"/>
    <row r="315" s="14" customFormat="1" ht="15"/>
    <row r="316" s="14" customFormat="1" ht="15"/>
    <row r="317" s="14" customFormat="1" ht="15"/>
    <row r="318" s="14" customFormat="1" ht="15"/>
    <row r="319" s="14" customFormat="1" ht="15"/>
    <row r="320" s="14" customFormat="1" ht="15"/>
    <row r="321" s="14" customFormat="1" ht="15"/>
    <row r="322" s="14" customFormat="1" ht="15"/>
    <row r="323" s="14" customFormat="1" ht="15"/>
    <row r="324" s="14" customFormat="1" ht="15"/>
    <row r="325" s="14" customFormat="1" ht="15"/>
    <row r="326" s="14" customFormat="1" ht="15"/>
    <row r="327" s="14" customFormat="1" ht="15"/>
    <row r="328" s="14" customFormat="1" ht="15"/>
    <row r="329" s="14" customFormat="1" ht="15"/>
    <row r="330" s="14" customFormat="1" ht="15"/>
    <row r="331" s="14" customFormat="1" ht="15"/>
    <row r="332" s="14" customFormat="1" ht="15"/>
    <row r="333" s="14" customFormat="1" ht="15"/>
    <row r="334" s="14" customFormat="1" ht="15"/>
    <row r="335" s="14" customFormat="1" ht="15"/>
    <row r="336" s="14" customFormat="1" ht="15"/>
    <row r="337" s="14" customFormat="1" ht="15"/>
    <row r="338" s="14" customFormat="1" ht="15"/>
    <row r="339" s="14" customFormat="1" ht="15"/>
    <row r="340" s="14" customFormat="1" ht="15"/>
    <row r="341" s="14" customFormat="1" ht="15"/>
    <row r="342" s="14" customFormat="1" ht="15"/>
    <row r="343" s="14" customFormat="1" ht="15"/>
    <row r="344" s="14" customFormat="1" ht="15"/>
    <row r="345" s="14" customFormat="1" ht="15"/>
    <row r="346" s="14" customFormat="1" ht="15"/>
    <row r="347" s="14" customFormat="1" ht="15"/>
    <row r="348" s="14" customFormat="1" ht="15"/>
    <row r="349" s="14" customFormat="1" ht="15"/>
    <row r="350" s="14" customFormat="1" ht="15"/>
    <row r="351" s="14" customFormat="1" ht="15"/>
    <row r="352" s="14" customFormat="1" ht="15"/>
    <row r="353" s="14" customFormat="1" ht="15"/>
    <row r="354" s="14" customFormat="1" ht="15"/>
    <row r="355" s="14" customFormat="1" ht="15"/>
    <row r="356" s="14" customFormat="1" ht="15"/>
    <row r="357" s="14" customFormat="1" ht="15"/>
    <row r="358" s="14" customFormat="1" ht="15"/>
    <row r="359" s="14" customFormat="1" ht="15"/>
    <row r="360" s="14" customFormat="1" ht="15"/>
    <row r="361" s="14" customFormat="1" ht="15"/>
    <row r="362" s="14" customFormat="1" ht="15"/>
    <row r="363" s="14" customFormat="1" ht="15"/>
    <row r="364" s="14" customFormat="1" ht="15"/>
    <row r="365" s="14" customFormat="1" ht="15"/>
    <row r="366" s="14" customFormat="1" ht="15"/>
    <row r="367" s="14" customFormat="1" ht="15"/>
    <row r="368" s="14" customFormat="1" ht="15"/>
    <row r="369" s="14" customFormat="1" ht="15"/>
    <row r="370" s="14" customFormat="1" ht="15"/>
    <row r="371" s="14" customFormat="1" ht="15"/>
    <row r="372" s="14" customFormat="1" ht="15"/>
    <row r="373" s="14" customFormat="1" ht="15"/>
    <row r="374" s="14" customFormat="1" ht="15"/>
    <row r="375" s="14" customFormat="1" ht="15"/>
    <row r="376" s="14" customFormat="1" ht="15"/>
    <row r="377" s="14" customFormat="1" ht="15"/>
    <row r="378" s="14" customFormat="1" ht="15"/>
    <row r="379" s="14" customFormat="1" ht="15"/>
    <row r="380" s="14" customFormat="1" ht="15"/>
    <row r="381" s="14" customFormat="1" ht="15"/>
    <row r="382" s="14" customFormat="1" ht="15"/>
    <row r="383" s="14" customFormat="1" ht="15"/>
    <row r="384" s="14" customFormat="1" ht="15"/>
    <row r="385" s="14" customFormat="1" ht="15"/>
    <row r="386" s="14" customFormat="1" ht="15"/>
    <row r="387" s="14" customFormat="1" ht="15"/>
    <row r="388" s="14" customFormat="1" ht="15"/>
    <row r="389" s="14" customFormat="1" ht="15"/>
    <row r="390" s="14" customFormat="1" ht="15"/>
    <row r="391" s="14" customFormat="1" ht="15"/>
    <row r="392" s="14" customFormat="1" ht="15"/>
    <row r="393" s="14" customFormat="1" ht="15"/>
    <row r="394" s="14" customFormat="1" ht="15"/>
    <row r="395" s="14" customFormat="1" ht="15"/>
    <row r="396" s="14" customFormat="1" ht="15"/>
    <row r="397" s="14" customFormat="1" ht="15"/>
    <row r="398" s="14" customFormat="1" ht="15"/>
    <row r="399" s="14" customFormat="1" ht="15"/>
    <row r="400" s="14" customFormat="1" ht="15"/>
    <row r="401" s="14" customFormat="1" ht="15"/>
    <row r="402" s="14" customFormat="1" ht="15"/>
    <row r="403" s="14" customFormat="1" ht="15"/>
    <row r="404" s="14" customFormat="1" ht="15"/>
    <row r="405" s="14" customFormat="1" ht="15"/>
    <row r="406" s="14" customFormat="1" ht="15"/>
    <row r="407" s="14" customFormat="1" ht="15"/>
    <row r="408" s="14" customFormat="1" ht="15"/>
    <row r="409" s="14" customFormat="1" ht="15"/>
    <row r="410" s="14" customFormat="1" ht="15"/>
    <row r="411" s="14" customFormat="1" ht="15"/>
    <row r="412" s="14" customFormat="1" ht="15"/>
    <row r="413" s="14" customFormat="1" ht="15"/>
    <row r="414" s="14" customFormat="1" ht="15"/>
    <row r="415" s="14" customFormat="1" ht="15"/>
    <row r="416" s="14" customFormat="1" ht="15"/>
    <row r="417" s="14" customFormat="1" ht="15">
      <c r="BE417"/>
    </row>
    <row r="418" s="14" customFormat="1" ht="15">
      <c r="BE418"/>
    </row>
    <row r="419" s="14" customFormat="1" ht="15">
      <c r="BE419"/>
    </row>
    <row r="420" s="14" customFormat="1" ht="15">
      <c r="BE420"/>
    </row>
    <row r="421" s="14" customFormat="1" ht="15">
      <c r="BE421"/>
    </row>
    <row r="422" s="14" customFormat="1" ht="15">
      <c r="BE422"/>
    </row>
    <row r="423" s="14" customFormat="1" ht="15">
      <c r="BE423"/>
    </row>
    <row r="424" s="14" customFormat="1" ht="15">
      <c r="BE424"/>
    </row>
  </sheetData>
  <sheetProtection/>
  <mergeCells count="8">
    <mergeCell ref="AY8:BD8"/>
    <mergeCell ref="B8:G8"/>
    <mergeCell ref="P8:U8"/>
    <mergeCell ref="AK8:AP8"/>
    <mergeCell ref="AD8:AI8"/>
    <mergeCell ref="W8:AB8"/>
    <mergeCell ref="AR8:AW8"/>
    <mergeCell ref="I8:N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62"/>
  <sheetViews>
    <sheetView showGridLines="0" zoomScalePageLayoutView="0" workbookViewId="0" topLeftCell="A1">
      <selection activeCell="AD20" sqref="AD20"/>
    </sheetView>
  </sheetViews>
  <sheetFormatPr defaultColWidth="11.421875" defaultRowHeight="15"/>
  <cols>
    <col min="1" max="1" width="2.7109375" style="0" customWidth="1"/>
    <col min="2" max="2" width="7.8515625" style="0" customWidth="1"/>
    <col min="3" max="3" width="16.140625" style="0" bestFit="1" customWidth="1"/>
    <col min="6" max="6" width="12.140625" style="6" customWidth="1"/>
    <col min="7" max="7" width="11.421875" style="6" customWidth="1"/>
    <col min="8" max="8" width="2.7109375" style="6" customWidth="1"/>
    <col min="9" max="9" width="7.8515625" style="0" customWidth="1"/>
    <col min="10" max="10" width="19.140625" style="0" customWidth="1"/>
    <col min="13" max="13" width="12.140625" style="6" customWidth="1"/>
    <col min="14" max="14" width="11.421875" style="6" customWidth="1"/>
    <col min="15" max="15" width="2.421875" style="0" customWidth="1"/>
    <col min="16" max="16" width="7.00390625" style="0" customWidth="1"/>
    <col min="17" max="17" width="14.00390625" style="0" bestFit="1" customWidth="1"/>
    <col min="20" max="20" width="12.00390625" style="6" customWidth="1"/>
    <col min="21" max="21" width="11.421875" style="6" customWidth="1"/>
    <col min="22" max="22" width="2.421875" style="0" customWidth="1"/>
    <col min="23" max="23" width="8.57421875" style="0" customWidth="1"/>
    <col min="24" max="24" width="13.57421875" style="0" bestFit="1" customWidth="1"/>
    <col min="27" max="27" width="13.57421875" style="0" customWidth="1"/>
  </cols>
  <sheetData>
    <row r="1" spans="2:28" ht="28.5" customHeight="1">
      <c r="B1" s="421" t="s">
        <v>115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</row>
    <row r="2" spans="2:28" ht="15" customHeight="1">
      <c r="B2" s="422" t="s">
        <v>179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</row>
    <row r="3" ht="7.5" customHeight="1"/>
    <row r="4" spans="2:28" ht="26.25">
      <c r="B4" s="423" t="s">
        <v>119</v>
      </c>
      <c r="C4" s="423"/>
      <c r="D4" s="423"/>
      <c r="E4" s="423"/>
      <c r="F4" s="423"/>
      <c r="G4" s="423"/>
      <c r="H4" s="11"/>
      <c r="I4" s="423" t="s">
        <v>121</v>
      </c>
      <c r="J4" s="423"/>
      <c r="K4" s="423"/>
      <c r="L4" s="423"/>
      <c r="M4" s="423"/>
      <c r="N4" s="423"/>
      <c r="P4" s="423" t="s">
        <v>124</v>
      </c>
      <c r="Q4" s="423"/>
      <c r="R4" s="423"/>
      <c r="S4" s="423"/>
      <c r="T4" s="423"/>
      <c r="U4" s="423"/>
      <c r="W4" s="423" t="s">
        <v>125</v>
      </c>
      <c r="X4" s="423"/>
      <c r="Y4" s="423"/>
      <c r="Z4" s="423"/>
      <c r="AA4" s="423"/>
      <c r="AB4" s="423"/>
    </row>
    <row r="5" spans="2:28" ht="15">
      <c r="B5" s="424" t="s">
        <v>120</v>
      </c>
      <c r="C5" s="424"/>
      <c r="D5" s="424"/>
      <c r="E5" s="424"/>
      <c r="F5" s="424"/>
      <c r="G5" s="424"/>
      <c r="H5" s="10"/>
      <c r="I5" s="424" t="s">
        <v>122</v>
      </c>
      <c r="J5" s="424"/>
      <c r="K5" s="424"/>
      <c r="L5" s="424"/>
      <c r="M5" s="424"/>
      <c r="N5" s="424"/>
      <c r="P5" s="424" t="s">
        <v>123</v>
      </c>
      <c r="Q5" s="424"/>
      <c r="R5" s="424"/>
      <c r="S5" s="424"/>
      <c r="T5" s="424"/>
      <c r="U5" s="424"/>
      <c r="W5" s="424" t="s">
        <v>126</v>
      </c>
      <c r="X5" s="424"/>
      <c r="Y5" s="424"/>
      <c r="Z5" s="424"/>
      <c r="AA5" s="424"/>
      <c r="AB5" s="424"/>
    </row>
    <row r="6" spans="2:28" s="14" customFormat="1" ht="7.5" customHeight="1" thickBo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P6" s="16"/>
      <c r="Q6" s="16"/>
      <c r="R6" s="16"/>
      <c r="S6" s="16"/>
      <c r="T6" s="16"/>
      <c r="U6" s="16"/>
      <c r="W6" s="16"/>
      <c r="X6" s="16"/>
      <c r="Y6" s="16"/>
      <c r="Z6" s="16"/>
      <c r="AA6" s="16"/>
      <c r="AB6" s="16"/>
    </row>
    <row r="7" spans="2:26" s="14" customFormat="1" ht="15.75" thickBot="1">
      <c r="B7" s="16"/>
      <c r="C7" s="417" t="s">
        <v>140</v>
      </c>
      <c r="D7" s="418"/>
      <c r="E7" s="70">
        <v>48</v>
      </c>
      <c r="F7" s="16"/>
      <c r="G7" s="16"/>
      <c r="H7" s="16"/>
      <c r="I7" s="16"/>
      <c r="J7" s="417" t="s">
        <v>140</v>
      </c>
      <c r="K7" s="418"/>
      <c r="L7" s="70">
        <v>29</v>
      </c>
      <c r="N7" s="16"/>
      <c r="O7" s="16"/>
      <c r="P7" s="16"/>
      <c r="Q7" s="417" t="s">
        <v>140</v>
      </c>
      <c r="R7" s="418"/>
      <c r="S7" s="70">
        <v>9</v>
      </c>
      <c r="U7" s="16"/>
      <c r="V7" s="16"/>
      <c r="W7" s="16"/>
      <c r="X7" s="417" t="s">
        <v>140</v>
      </c>
      <c r="Y7" s="418"/>
      <c r="Z7" s="70">
        <v>1</v>
      </c>
    </row>
    <row r="8" spans="2:26" s="14" customFormat="1" ht="15.75" thickBot="1">
      <c r="B8" s="16"/>
      <c r="C8" s="413" t="s">
        <v>138</v>
      </c>
      <c r="D8" s="414"/>
      <c r="E8" s="68">
        <v>2</v>
      </c>
      <c r="F8" s="16"/>
      <c r="G8" s="16"/>
      <c r="H8" s="16"/>
      <c r="I8" s="16"/>
      <c r="J8" s="413" t="s">
        <v>138</v>
      </c>
      <c r="K8" s="414"/>
      <c r="L8" s="68">
        <v>1</v>
      </c>
      <c r="N8" s="16"/>
      <c r="O8" s="16"/>
      <c r="P8" s="16"/>
      <c r="Q8" s="413" t="s">
        <v>138</v>
      </c>
      <c r="R8" s="414"/>
      <c r="S8" s="68">
        <v>1</v>
      </c>
      <c r="U8" s="16"/>
      <c r="V8" s="16"/>
      <c r="W8" s="16"/>
      <c r="X8" s="413" t="s">
        <v>138</v>
      </c>
      <c r="Y8" s="414"/>
      <c r="Z8" s="68">
        <v>0</v>
      </c>
    </row>
    <row r="9" spans="2:26" s="14" customFormat="1" ht="15.75" thickBot="1">
      <c r="B9" s="16"/>
      <c r="C9" s="415" t="s">
        <v>139</v>
      </c>
      <c r="D9" s="416"/>
      <c r="E9" s="69">
        <v>0</v>
      </c>
      <c r="F9" s="16"/>
      <c r="G9" s="16"/>
      <c r="H9" s="16"/>
      <c r="I9" s="16"/>
      <c r="J9" s="415" t="s">
        <v>139</v>
      </c>
      <c r="K9" s="416"/>
      <c r="L9" s="69">
        <v>0</v>
      </c>
      <c r="N9" s="16"/>
      <c r="O9" s="16"/>
      <c r="P9" s="16"/>
      <c r="Q9" s="415" t="s">
        <v>139</v>
      </c>
      <c r="R9" s="416"/>
      <c r="S9" s="69">
        <v>0</v>
      </c>
      <c r="U9" s="16"/>
      <c r="V9" s="16"/>
      <c r="W9" s="16"/>
      <c r="X9" s="415" t="s">
        <v>139</v>
      </c>
      <c r="Y9" s="416"/>
      <c r="Z9" s="69">
        <v>0</v>
      </c>
    </row>
    <row r="10" spans="2:26" s="14" customFormat="1" ht="15.75" thickBot="1">
      <c r="B10" s="16"/>
      <c r="C10" s="419" t="s">
        <v>141</v>
      </c>
      <c r="D10" s="420"/>
      <c r="E10" s="17">
        <f>SUM(E7:E9)</f>
        <v>50</v>
      </c>
      <c r="F10" s="16"/>
      <c r="G10" s="16"/>
      <c r="H10" s="16"/>
      <c r="I10" s="16"/>
      <c r="J10" s="419" t="s">
        <v>141</v>
      </c>
      <c r="K10" s="420"/>
      <c r="L10" s="17">
        <f>SUM(L7:L9)</f>
        <v>30</v>
      </c>
      <c r="N10" s="16"/>
      <c r="O10" s="16"/>
      <c r="P10" s="16"/>
      <c r="Q10" s="419" t="s">
        <v>141</v>
      </c>
      <c r="R10" s="420"/>
      <c r="S10" s="17">
        <f>SUM(S7:S9)</f>
        <v>10</v>
      </c>
      <c r="U10" s="16"/>
      <c r="V10" s="16"/>
      <c r="W10" s="16"/>
      <c r="X10" s="419" t="s">
        <v>141</v>
      </c>
      <c r="Y10" s="420"/>
      <c r="Z10" s="17">
        <f>SUM(Z7:Z9)</f>
        <v>1</v>
      </c>
    </row>
    <row r="11" spans="2:28" ht="8.25" customHeight="1" thickBo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  <c r="Q11" s="10"/>
      <c r="R11" s="10"/>
      <c r="S11" s="10"/>
      <c r="T11" s="10"/>
      <c r="U11" s="10"/>
      <c r="W11" s="10"/>
      <c r="X11" s="10"/>
      <c r="Y11" s="10"/>
      <c r="Z11" s="10"/>
      <c r="AA11" s="10"/>
      <c r="AB11" s="10"/>
    </row>
    <row r="12" spans="2:28" ht="39" thickBot="1">
      <c r="B12" s="254" t="s">
        <v>117</v>
      </c>
      <c r="C12" s="254" t="s">
        <v>116</v>
      </c>
      <c r="D12" s="254" t="s">
        <v>55</v>
      </c>
      <c r="E12" s="254" t="s">
        <v>75</v>
      </c>
      <c r="F12" s="254" t="s">
        <v>5</v>
      </c>
      <c r="G12" s="254" t="s">
        <v>21</v>
      </c>
      <c r="H12" s="12"/>
      <c r="I12" s="126" t="s">
        <v>117</v>
      </c>
      <c r="J12" s="126" t="s">
        <v>116</v>
      </c>
      <c r="K12" s="126" t="s">
        <v>55</v>
      </c>
      <c r="L12" s="126" t="s">
        <v>75</v>
      </c>
      <c r="M12" s="126" t="s">
        <v>5</v>
      </c>
      <c r="N12" s="126" t="s">
        <v>21</v>
      </c>
      <c r="P12" s="254" t="s">
        <v>117</v>
      </c>
      <c r="Q12" s="254" t="s">
        <v>116</v>
      </c>
      <c r="R12" s="254" t="s">
        <v>55</v>
      </c>
      <c r="S12" s="254" t="s">
        <v>75</v>
      </c>
      <c r="T12" s="254" t="s">
        <v>5</v>
      </c>
      <c r="U12" s="254" t="s">
        <v>21</v>
      </c>
      <c r="W12" s="254" t="s">
        <v>117</v>
      </c>
      <c r="X12" s="254" t="s">
        <v>116</v>
      </c>
      <c r="Y12" s="254" t="s">
        <v>55</v>
      </c>
      <c r="Z12" s="254" t="s">
        <v>75</v>
      </c>
      <c r="AA12" s="254" t="s">
        <v>5</v>
      </c>
      <c r="AB12" s="254" t="s">
        <v>21</v>
      </c>
    </row>
    <row r="13" spans="2:28" ht="15.75" thickBot="1">
      <c r="B13" s="52">
        <v>1</v>
      </c>
      <c r="C13" s="53" t="s">
        <v>97</v>
      </c>
      <c r="D13" s="53">
        <v>400</v>
      </c>
      <c r="E13" s="53">
        <v>1113</v>
      </c>
      <c r="F13" s="54">
        <v>1</v>
      </c>
      <c r="G13" s="55">
        <v>1</v>
      </c>
      <c r="H13" s="9"/>
      <c r="I13" s="52">
        <v>1</v>
      </c>
      <c r="J13" s="53" t="s">
        <v>77</v>
      </c>
      <c r="K13" s="53">
        <v>700</v>
      </c>
      <c r="L13" s="53">
        <v>2827</v>
      </c>
      <c r="M13" s="54">
        <v>1</v>
      </c>
      <c r="N13" s="55">
        <v>1</v>
      </c>
      <c r="P13" s="56">
        <v>29</v>
      </c>
      <c r="Q13" s="57" t="s">
        <v>200</v>
      </c>
      <c r="R13" s="57">
        <v>1500</v>
      </c>
      <c r="S13" s="57">
        <v>3642</v>
      </c>
      <c r="T13" s="58">
        <v>0.9615</v>
      </c>
      <c r="U13" s="59">
        <v>0.98075</v>
      </c>
      <c r="W13" s="359">
        <v>65</v>
      </c>
      <c r="X13" s="360" t="s">
        <v>86</v>
      </c>
      <c r="Y13" s="360">
        <v>1800</v>
      </c>
      <c r="Z13" s="360">
        <v>819</v>
      </c>
      <c r="AA13" s="361">
        <v>0.9424</v>
      </c>
      <c r="AB13" s="362">
        <v>0.8599203647416414</v>
      </c>
    </row>
    <row r="14" spans="2:28" ht="15">
      <c r="B14" s="56">
        <v>1</v>
      </c>
      <c r="C14" s="57" t="s">
        <v>1</v>
      </c>
      <c r="D14" s="57">
        <v>400</v>
      </c>
      <c r="E14" s="57">
        <v>844</v>
      </c>
      <c r="F14" s="58">
        <v>1</v>
      </c>
      <c r="G14" s="59">
        <v>1</v>
      </c>
      <c r="H14" s="9"/>
      <c r="I14" s="56">
        <v>1</v>
      </c>
      <c r="J14" s="57" t="s">
        <v>0</v>
      </c>
      <c r="K14" s="57">
        <v>700</v>
      </c>
      <c r="L14" s="57">
        <v>2082</v>
      </c>
      <c r="M14" s="58">
        <v>1</v>
      </c>
      <c r="N14" s="59">
        <v>1</v>
      </c>
      <c r="P14" s="56">
        <v>38</v>
      </c>
      <c r="Q14" s="57" t="s">
        <v>11</v>
      </c>
      <c r="R14" s="57">
        <v>1500</v>
      </c>
      <c r="S14" s="57">
        <v>2409</v>
      </c>
      <c r="T14" s="58">
        <v>0.9078</v>
      </c>
      <c r="U14" s="59">
        <v>0.9527461538461539</v>
      </c>
      <c r="W14" s="357"/>
      <c r="X14" s="357"/>
      <c r="Y14" s="357"/>
      <c r="Z14" s="357"/>
      <c r="AA14" s="358"/>
      <c r="AB14" s="358"/>
    </row>
    <row r="15" spans="2:21" ht="15">
      <c r="B15" s="56">
        <v>1</v>
      </c>
      <c r="C15" s="57" t="s">
        <v>16</v>
      </c>
      <c r="D15" s="57">
        <v>400</v>
      </c>
      <c r="E15" s="57">
        <v>697</v>
      </c>
      <c r="F15" s="58">
        <v>1</v>
      </c>
      <c r="G15" s="59">
        <v>1</v>
      </c>
      <c r="H15" s="9"/>
      <c r="I15" s="56">
        <v>1</v>
      </c>
      <c r="J15" s="57" t="s">
        <v>43</v>
      </c>
      <c r="K15" s="57">
        <v>700</v>
      </c>
      <c r="L15" s="57">
        <v>1649</v>
      </c>
      <c r="M15" s="58">
        <v>1</v>
      </c>
      <c r="N15" s="59">
        <v>1</v>
      </c>
      <c r="P15" s="56">
        <v>58</v>
      </c>
      <c r="Q15" s="57" t="s">
        <v>30</v>
      </c>
      <c r="R15" s="57">
        <v>1500</v>
      </c>
      <c r="S15" s="57">
        <v>4004</v>
      </c>
      <c r="T15" s="58">
        <v>0.8173</v>
      </c>
      <c r="U15" s="59">
        <v>0.9035272678762006</v>
      </c>
    </row>
    <row r="16" spans="2:21" ht="15">
      <c r="B16" s="56">
        <v>1</v>
      </c>
      <c r="C16" s="57" t="s">
        <v>24</v>
      </c>
      <c r="D16" s="57">
        <v>400</v>
      </c>
      <c r="E16" s="57">
        <v>691</v>
      </c>
      <c r="F16" s="58">
        <v>1</v>
      </c>
      <c r="G16" s="59">
        <v>1</v>
      </c>
      <c r="H16" s="9"/>
      <c r="I16" s="56">
        <v>1</v>
      </c>
      <c r="J16" s="57" t="s">
        <v>78</v>
      </c>
      <c r="K16" s="57">
        <v>700</v>
      </c>
      <c r="L16" s="57">
        <v>1350</v>
      </c>
      <c r="M16" s="58">
        <v>1</v>
      </c>
      <c r="N16" s="59">
        <v>1</v>
      </c>
      <c r="P16" s="56">
        <v>59</v>
      </c>
      <c r="Q16" s="57" t="s">
        <v>192</v>
      </c>
      <c r="R16" s="57">
        <v>1500</v>
      </c>
      <c r="S16" s="57">
        <v>2234</v>
      </c>
      <c r="T16" s="58">
        <v>0.8072</v>
      </c>
      <c r="U16" s="59">
        <v>0.8960300603400988</v>
      </c>
    </row>
    <row r="17" spans="2:21" ht="15">
      <c r="B17" s="56">
        <v>1</v>
      </c>
      <c r="C17" s="57" t="s">
        <v>52</v>
      </c>
      <c r="D17" s="57">
        <v>400</v>
      </c>
      <c r="E17" s="57">
        <v>673</v>
      </c>
      <c r="F17" s="58">
        <v>1</v>
      </c>
      <c r="G17" s="59">
        <v>1</v>
      </c>
      <c r="H17" s="9"/>
      <c r="I17" s="56">
        <v>2</v>
      </c>
      <c r="J17" s="57" t="s">
        <v>26</v>
      </c>
      <c r="K17" s="57">
        <v>700</v>
      </c>
      <c r="L17" s="57">
        <v>1111</v>
      </c>
      <c r="M17" s="58">
        <v>0.9992</v>
      </c>
      <c r="N17" s="59">
        <v>0.9996</v>
      </c>
      <c r="P17" s="56">
        <v>60</v>
      </c>
      <c r="Q17" s="57" t="s">
        <v>31</v>
      </c>
      <c r="R17" s="57">
        <v>1500</v>
      </c>
      <c r="S17" s="57">
        <v>4784</v>
      </c>
      <c r="T17" s="58">
        <v>0.8212</v>
      </c>
      <c r="U17" s="59">
        <v>0.8818519319938176</v>
      </c>
    </row>
    <row r="18" spans="2:21" ht="15">
      <c r="B18" s="56">
        <v>1</v>
      </c>
      <c r="C18" s="57" t="s">
        <v>51</v>
      </c>
      <c r="D18" s="57">
        <v>400</v>
      </c>
      <c r="E18" s="57">
        <v>647</v>
      </c>
      <c r="F18" s="58">
        <v>1</v>
      </c>
      <c r="G18" s="59">
        <v>1</v>
      </c>
      <c r="H18" s="9"/>
      <c r="I18" s="56">
        <v>3</v>
      </c>
      <c r="J18" s="57" t="s">
        <v>13</v>
      </c>
      <c r="K18" s="57">
        <v>700</v>
      </c>
      <c r="L18" s="57">
        <v>1886</v>
      </c>
      <c r="M18" s="58">
        <v>0.9989</v>
      </c>
      <c r="N18" s="59">
        <v>0.99945</v>
      </c>
      <c r="P18" s="56">
        <v>62</v>
      </c>
      <c r="Q18" s="57" t="s">
        <v>85</v>
      </c>
      <c r="R18" s="57">
        <v>1500</v>
      </c>
      <c r="S18" s="57">
        <v>6813</v>
      </c>
      <c r="T18" s="58">
        <v>0.7739</v>
      </c>
      <c r="U18" s="59">
        <v>0.8770660614002246</v>
      </c>
    </row>
    <row r="19" spans="2:21" ht="15">
      <c r="B19" s="56">
        <v>1</v>
      </c>
      <c r="C19" s="57" t="s">
        <v>47</v>
      </c>
      <c r="D19" s="57">
        <v>400</v>
      </c>
      <c r="E19" s="57">
        <v>619</v>
      </c>
      <c r="F19" s="58">
        <v>1</v>
      </c>
      <c r="G19" s="59">
        <v>1</v>
      </c>
      <c r="H19" s="9"/>
      <c r="I19" s="56">
        <v>6</v>
      </c>
      <c r="J19" s="57" t="s">
        <v>199</v>
      </c>
      <c r="K19" s="57">
        <v>700</v>
      </c>
      <c r="L19" s="57">
        <v>1153</v>
      </c>
      <c r="M19" s="58">
        <v>0.9975</v>
      </c>
      <c r="N19" s="59">
        <v>0.99875</v>
      </c>
      <c r="P19" s="56">
        <v>64</v>
      </c>
      <c r="Q19" s="57" t="s">
        <v>35</v>
      </c>
      <c r="R19" s="57">
        <v>1500</v>
      </c>
      <c r="S19" s="57">
        <v>2071</v>
      </c>
      <c r="T19" s="58">
        <v>0.7715</v>
      </c>
      <c r="U19" s="59">
        <v>0.8615926966292135</v>
      </c>
    </row>
    <row r="20" spans="2:21" ht="15">
      <c r="B20" s="56">
        <v>1</v>
      </c>
      <c r="C20" s="57" t="s">
        <v>103</v>
      </c>
      <c r="D20" s="57">
        <v>400</v>
      </c>
      <c r="E20" s="57">
        <v>616</v>
      </c>
      <c r="F20" s="58">
        <v>1</v>
      </c>
      <c r="G20" s="59">
        <v>1</v>
      </c>
      <c r="H20" s="9"/>
      <c r="I20" s="56">
        <v>9</v>
      </c>
      <c r="J20" s="57" t="s">
        <v>29</v>
      </c>
      <c r="K20" s="57">
        <v>700</v>
      </c>
      <c r="L20" s="57">
        <v>931</v>
      </c>
      <c r="M20" s="58">
        <v>0.9956</v>
      </c>
      <c r="N20" s="59">
        <v>0.9978</v>
      </c>
      <c r="P20" s="64">
        <v>69</v>
      </c>
      <c r="Q20" s="65" t="s">
        <v>19</v>
      </c>
      <c r="R20" s="65">
        <v>1500</v>
      </c>
      <c r="S20" s="65">
        <v>935</v>
      </c>
      <c r="T20" s="66">
        <v>0.7794</v>
      </c>
      <c r="U20" s="67">
        <v>0.7946019607843137</v>
      </c>
    </row>
    <row r="21" spans="2:21" ht="15">
      <c r="B21" s="56">
        <v>1</v>
      </c>
      <c r="C21" s="57" t="s">
        <v>33</v>
      </c>
      <c r="D21" s="57">
        <v>400</v>
      </c>
      <c r="E21" s="57">
        <v>568</v>
      </c>
      <c r="F21" s="58">
        <v>1</v>
      </c>
      <c r="G21" s="59">
        <v>1</v>
      </c>
      <c r="H21" s="9"/>
      <c r="I21" s="56">
        <v>13</v>
      </c>
      <c r="J21" s="57" t="s">
        <v>14</v>
      </c>
      <c r="K21" s="57">
        <v>700</v>
      </c>
      <c r="L21" s="57">
        <v>1565</v>
      </c>
      <c r="M21" s="58">
        <v>0.9879</v>
      </c>
      <c r="N21" s="59">
        <v>0.99395</v>
      </c>
      <c r="P21" s="64">
        <v>70</v>
      </c>
      <c r="Q21" s="65" t="s">
        <v>32</v>
      </c>
      <c r="R21" s="65">
        <v>1500</v>
      </c>
      <c r="S21" s="65">
        <v>2685</v>
      </c>
      <c r="T21" s="66">
        <v>0.6178</v>
      </c>
      <c r="U21" s="67">
        <v>0.7894171377029464</v>
      </c>
    </row>
    <row r="22" spans="2:21" ht="15.75" thickBot="1">
      <c r="B22" s="56">
        <v>1</v>
      </c>
      <c r="C22" s="57" t="s">
        <v>17</v>
      </c>
      <c r="D22" s="57">
        <v>400</v>
      </c>
      <c r="E22" s="57">
        <v>500</v>
      </c>
      <c r="F22" s="58">
        <v>1</v>
      </c>
      <c r="G22" s="59">
        <v>1</v>
      </c>
      <c r="H22" s="9"/>
      <c r="I22" s="56">
        <v>16</v>
      </c>
      <c r="J22" s="57" t="s">
        <v>80</v>
      </c>
      <c r="K22" s="57">
        <v>700</v>
      </c>
      <c r="L22" s="57">
        <v>2323</v>
      </c>
      <c r="M22" s="58">
        <v>0.9864</v>
      </c>
      <c r="N22" s="59">
        <v>0.9925087557603687</v>
      </c>
      <c r="P22" s="331">
        <v>73</v>
      </c>
      <c r="Q22" s="332" t="s">
        <v>114</v>
      </c>
      <c r="R22" s="332">
        <v>1500</v>
      </c>
      <c r="S22" s="332">
        <v>452</v>
      </c>
      <c r="T22" s="333">
        <v>0.5468</v>
      </c>
      <c r="U22" s="334">
        <v>0.6239444444444444</v>
      </c>
    </row>
    <row r="23" spans="2:14" ht="15">
      <c r="B23" s="56">
        <v>1</v>
      </c>
      <c r="C23" s="57" t="s">
        <v>48</v>
      </c>
      <c r="D23" s="57">
        <v>400</v>
      </c>
      <c r="E23" s="57">
        <v>452</v>
      </c>
      <c r="F23" s="58">
        <v>1</v>
      </c>
      <c r="G23" s="59">
        <v>1</v>
      </c>
      <c r="H23" s="9"/>
      <c r="I23" s="56">
        <v>19</v>
      </c>
      <c r="J23" s="57" t="s">
        <v>18</v>
      </c>
      <c r="K23" s="57">
        <v>700</v>
      </c>
      <c r="L23" s="57">
        <v>1265</v>
      </c>
      <c r="M23" s="58">
        <v>0.9786</v>
      </c>
      <c r="N23" s="59">
        <v>0.9893000000000001</v>
      </c>
    </row>
    <row r="24" spans="2:14" ht="15">
      <c r="B24" s="56">
        <v>1</v>
      </c>
      <c r="C24" s="57" t="s">
        <v>99</v>
      </c>
      <c r="D24" s="57">
        <v>400</v>
      </c>
      <c r="E24" s="57">
        <v>426</v>
      </c>
      <c r="F24" s="58">
        <v>1</v>
      </c>
      <c r="G24" s="59">
        <v>1</v>
      </c>
      <c r="H24" s="9"/>
      <c r="I24" s="56">
        <v>22</v>
      </c>
      <c r="J24" s="57" t="s">
        <v>6</v>
      </c>
      <c r="K24" s="57">
        <v>700</v>
      </c>
      <c r="L24" s="57">
        <v>2341</v>
      </c>
      <c r="M24" s="58">
        <v>0.9778</v>
      </c>
      <c r="N24" s="59">
        <v>0.987318782942022</v>
      </c>
    </row>
    <row r="25" spans="2:14" ht="15">
      <c r="B25" s="56">
        <v>3</v>
      </c>
      <c r="C25" s="57" t="s">
        <v>81</v>
      </c>
      <c r="D25" s="57">
        <v>400</v>
      </c>
      <c r="E25" s="57">
        <v>766</v>
      </c>
      <c r="F25" s="58">
        <v>1</v>
      </c>
      <c r="G25" s="59">
        <v>0.9995297805642633</v>
      </c>
      <c r="H25" s="9"/>
      <c r="I25" s="56">
        <v>23</v>
      </c>
      <c r="J25" s="57" t="s">
        <v>39</v>
      </c>
      <c r="K25" s="57">
        <v>700</v>
      </c>
      <c r="L25" s="57">
        <v>1611</v>
      </c>
      <c r="M25" s="58">
        <v>0.972</v>
      </c>
      <c r="N25" s="59">
        <v>0.986</v>
      </c>
    </row>
    <row r="26" spans="2:14" ht="15">
      <c r="B26" s="56">
        <v>4</v>
      </c>
      <c r="C26" s="57" t="s">
        <v>198</v>
      </c>
      <c r="D26" s="57">
        <v>400</v>
      </c>
      <c r="E26" s="57">
        <v>570</v>
      </c>
      <c r="F26" s="58">
        <v>0.9986</v>
      </c>
      <c r="G26" s="59">
        <v>0.9993000000000001</v>
      </c>
      <c r="H26" s="9"/>
      <c r="I26" s="56">
        <v>25</v>
      </c>
      <c r="J26" s="57" t="s">
        <v>41</v>
      </c>
      <c r="K26" s="57">
        <v>700</v>
      </c>
      <c r="L26" s="57">
        <v>1529</v>
      </c>
      <c r="M26" s="58">
        <v>0.9668</v>
      </c>
      <c r="N26" s="59">
        <v>0.9830990972918756</v>
      </c>
    </row>
    <row r="27" spans="2:14" ht="15">
      <c r="B27" s="56">
        <v>4</v>
      </c>
      <c r="C27" s="57" t="s">
        <v>111</v>
      </c>
      <c r="D27" s="57">
        <v>400</v>
      </c>
      <c r="E27" s="57">
        <v>792</v>
      </c>
      <c r="F27" s="58">
        <v>0.9985</v>
      </c>
      <c r="G27" s="59">
        <v>0.99925</v>
      </c>
      <c r="H27" s="9"/>
      <c r="I27" s="56">
        <v>27</v>
      </c>
      <c r="J27" s="57" t="s">
        <v>9</v>
      </c>
      <c r="K27" s="57">
        <v>700</v>
      </c>
      <c r="L27" s="57">
        <v>1874</v>
      </c>
      <c r="M27" s="58">
        <v>0.9641</v>
      </c>
      <c r="N27" s="59">
        <v>0.98205</v>
      </c>
    </row>
    <row r="28" spans="2:14" ht="15">
      <c r="B28" s="56">
        <v>5</v>
      </c>
      <c r="C28" s="57" t="s">
        <v>98</v>
      </c>
      <c r="D28" s="57">
        <v>400</v>
      </c>
      <c r="E28" s="57">
        <v>626</v>
      </c>
      <c r="F28" s="58">
        <v>0.9982</v>
      </c>
      <c r="G28" s="59">
        <v>0.9991</v>
      </c>
      <c r="H28" s="9"/>
      <c r="I28" s="56">
        <v>31</v>
      </c>
      <c r="J28" s="57" t="s">
        <v>113</v>
      </c>
      <c r="K28" s="57">
        <v>700</v>
      </c>
      <c r="L28" s="57">
        <v>1955</v>
      </c>
      <c r="M28" s="58">
        <v>0.9565</v>
      </c>
      <c r="N28" s="59">
        <v>0.9761402953586498</v>
      </c>
    </row>
    <row r="29" spans="2:14" ht="15">
      <c r="B29" s="56">
        <v>7</v>
      </c>
      <c r="C29" s="57" t="s">
        <v>110</v>
      </c>
      <c r="D29" s="57">
        <v>400</v>
      </c>
      <c r="E29" s="57">
        <v>579</v>
      </c>
      <c r="F29" s="58">
        <v>0.9969</v>
      </c>
      <c r="G29" s="59">
        <v>0.9984500000000001</v>
      </c>
      <c r="H29" s="9"/>
      <c r="I29" s="56">
        <v>33</v>
      </c>
      <c r="J29" s="57" t="s">
        <v>53</v>
      </c>
      <c r="K29" s="57">
        <v>700</v>
      </c>
      <c r="L29" s="57">
        <v>1050</v>
      </c>
      <c r="M29" s="58">
        <v>0.9443</v>
      </c>
      <c r="N29" s="59">
        <v>0.9721500000000001</v>
      </c>
    </row>
    <row r="30" spans="2:14" ht="15">
      <c r="B30" s="56">
        <v>8</v>
      </c>
      <c r="C30" s="57" t="s">
        <v>7</v>
      </c>
      <c r="D30" s="57">
        <v>400</v>
      </c>
      <c r="E30" s="57">
        <v>593</v>
      </c>
      <c r="F30" s="58">
        <v>0.9965</v>
      </c>
      <c r="G30" s="59">
        <v>0.9982500000000001</v>
      </c>
      <c r="H30" s="9"/>
      <c r="I30" s="56">
        <v>36</v>
      </c>
      <c r="J30" s="57" t="s">
        <v>79</v>
      </c>
      <c r="K30" s="57">
        <v>700</v>
      </c>
      <c r="L30" s="57">
        <v>1061</v>
      </c>
      <c r="M30" s="58">
        <v>0.9219</v>
      </c>
      <c r="N30" s="59">
        <v>0.9578926751592357</v>
      </c>
    </row>
    <row r="31" spans="2:14" ht="15">
      <c r="B31" s="56">
        <v>9</v>
      </c>
      <c r="C31" s="57" t="s">
        <v>105</v>
      </c>
      <c r="D31" s="57">
        <v>400</v>
      </c>
      <c r="E31" s="57">
        <v>458</v>
      </c>
      <c r="F31" s="58">
        <v>0.9955</v>
      </c>
      <c r="G31" s="59">
        <v>0.99775</v>
      </c>
      <c r="H31" s="9"/>
      <c r="I31" s="56">
        <v>39</v>
      </c>
      <c r="J31" s="57" t="s">
        <v>8</v>
      </c>
      <c r="K31" s="57">
        <v>700</v>
      </c>
      <c r="L31" s="57">
        <v>1282</v>
      </c>
      <c r="M31" s="58">
        <v>0.9046</v>
      </c>
      <c r="N31" s="59">
        <v>0.9517208494208493</v>
      </c>
    </row>
    <row r="32" spans="2:14" ht="15">
      <c r="B32" s="56">
        <v>10</v>
      </c>
      <c r="C32" s="57" t="s">
        <v>50</v>
      </c>
      <c r="D32" s="57">
        <v>400</v>
      </c>
      <c r="E32" s="57">
        <v>634</v>
      </c>
      <c r="F32" s="58">
        <v>0.9949</v>
      </c>
      <c r="G32" s="59">
        <v>0.99745</v>
      </c>
      <c r="H32" s="9"/>
      <c r="I32" s="56">
        <v>40</v>
      </c>
      <c r="J32" s="57" t="s">
        <v>202</v>
      </c>
      <c r="K32" s="57">
        <v>700</v>
      </c>
      <c r="L32" s="57">
        <v>1762</v>
      </c>
      <c r="M32" s="58">
        <v>0.9009</v>
      </c>
      <c r="N32" s="59">
        <v>0.9499336488812393</v>
      </c>
    </row>
    <row r="33" spans="2:14" ht="15">
      <c r="B33" s="56">
        <v>11</v>
      </c>
      <c r="C33" s="57" t="s">
        <v>49</v>
      </c>
      <c r="D33" s="57">
        <v>400</v>
      </c>
      <c r="E33" s="57">
        <v>461</v>
      </c>
      <c r="F33" s="58">
        <v>0.9928</v>
      </c>
      <c r="G33" s="59">
        <v>0.9956555831265509</v>
      </c>
      <c r="H33" s="9"/>
      <c r="I33" s="56">
        <v>47</v>
      </c>
      <c r="J33" s="57" t="s">
        <v>112</v>
      </c>
      <c r="K33" s="57">
        <v>700</v>
      </c>
      <c r="L33" s="57">
        <v>1107</v>
      </c>
      <c r="M33" s="58">
        <v>0.8782</v>
      </c>
      <c r="N33" s="59">
        <v>0.9314273657289003</v>
      </c>
    </row>
    <row r="34" spans="2:14" ht="15">
      <c r="B34" s="56">
        <v>12</v>
      </c>
      <c r="C34" s="57" t="s">
        <v>3</v>
      </c>
      <c r="D34" s="57">
        <v>400</v>
      </c>
      <c r="E34" s="57">
        <v>540</v>
      </c>
      <c r="F34" s="58">
        <v>0.9899</v>
      </c>
      <c r="G34" s="59">
        <v>0.99495</v>
      </c>
      <c r="H34" s="9"/>
      <c r="I34" s="56">
        <v>49</v>
      </c>
      <c r="J34" s="57" t="s">
        <v>203</v>
      </c>
      <c r="K34" s="57">
        <v>700</v>
      </c>
      <c r="L34" s="57">
        <v>2058</v>
      </c>
      <c r="M34" s="58">
        <v>0.8717</v>
      </c>
      <c r="N34" s="59">
        <v>0.9291750927070457</v>
      </c>
    </row>
    <row r="35" spans="2:14" ht="15">
      <c r="B35" s="56">
        <v>14</v>
      </c>
      <c r="C35" s="57" t="s">
        <v>54</v>
      </c>
      <c r="D35" s="57">
        <v>400</v>
      </c>
      <c r="E35" s="57">
        <v>737</v>
      </c>
      <c r="F35" s="58">
        <v>0.9868</v>
      </c>
      <c r="G35" s="59">
        <v>0.9934000000000001</v>
      </c>
      <c r="H35" s="9"/>
      <c r="I35" s="56">
        <v>51</v>
      </c>
      <c r="J35" s="57" t="s">
        <v>23</v>
      </c>
      <c r="K35" s="57">
        <v>700</v>
      </c>
      <c r="L35" s="57">
        <v>1358</v>
      </c>
      <c r="M35" s="58">
        <v>0.8577</v>
      </c>
      <c r="N35" s="59">
        <v>0.9261002291475711</v>
      </c>
    </row>
    <row r="36" spans="2:14" ht="15">
      <c r="B36" s="56">
        <v>15</v>
      </c>
      <c r="C36" s="57" t="s">
        <v>12</v>
      </c>
      <c r="D36" s="57">
        <v>400</v>
      </c>
      <c r="E36" s="57">
        <v>1368</v>
      </c>
      <c r="F36" s="58">
        <v>0.9855</v>
      </c>
      <c r="G36" s="59">
        <v>0.99275</v>
      </c>
      <c r="H36" s="9"/>
      <c r="I36" s="56">
        <v>52</v>
      </c>
      <c r="J36" s="57" t="s">
        <v>15</v>
      </c>
      <c r="K36" s="57">
        <v>700</v>
      </c>
      <c r="L36" s="57">
        <v>3232</v>
      </c>
      <c r="M36" s="58">
        <v>0.8657</v>
      </c>
      <c r="N36" s="59">
        <v>0.9223425909295015</v>
      </c>
    </row>
    <row r="37" spans="2:20" ht="15">
      <c r="B37" s="56">
        <v>17</v>
      </c>
      <c r="C37" s="57" t="s">
        <v>28</v>
      </c>
      <c r="D37" s="57">
        <v>400</v>
      </c>
      <c r="E37" s="57">
        <v>754</v>
      </c>
      <c r="F37" s="58">
        <v>0.9858</v>
      </c>
      <c r="G37" s="59">
        <v>0.9923897959183674</v>
      </c>
      <c r="H37" s="9"/>
      <c r="I37" s="56">
        <v>53</v>
      </c>
      <c r="J37" s="57" t="s">
        <v>40</v>
      </c>
      <c r="K37" s="57">
        <v>700</v>
      </c>
      <c r="L37" s="57">
        <v>1325</v>
      </c>
      <c r="M37" s="58">
        <v>0.847</v>
      </c>
      <c r="N37" s="59">
        <v>0.9186724137931035</v>
      </c>
      <c r="T37" s="289" t="s">
        <v>207</v>
      </c>
    </row>
    <row r="38" spans="2:14" ht="15">
      <c r="B38" s="56">
        <v>18</v>
      </c>
      <c r="C38" s="57" t="s">
        <v>36</v>
      </c>
      <c r="D38" s="57">
        <v>400</v>
      </c>
      <c r="E38" s="57">
        <v>822</v>
      </c>
      <c r="F38" s="58">
        <v>0.9848</v>
      </c>
      <c r="G38" s="59">
        <v>0.9898446337308348</v>
      </c>
      <c r="H38" s="9"/>
      <c r="I38" s="56">
        <v>55</v>
      </c>
      <c r="J38" s="57" t="s">
        <v>2</v>
      </c>
      <c r="K38" s="57">
        <v>700</v>
      </c>
      <c r="L38" s="57">
        <v>1515</v>
      </c>
      <c r="M38" s="58">
        <v>0.8348</v>
      </c>
      <c r="N38" s="59">
        <v>0.9142085106382979</v>
      </c>
    </row>
    <row r="39" spans="2:14" ht="15">
      <c r="B39" s="56">
        <v>20</v>
      </c>
      <c r="C39" s="57" t="s">
        <v>102</v>
      </c>
      <c r="D39" s="57">
        <v>400</v>
      </c>
      <c r="E39" s="57">
        <v>509</v>
      </c>
      <c r="F39" s="58">
        <v>0.9776</v>
      </c>
      <c r="G39" s="59">
        <v>0.9888</v>
      </c>
      <c r="H39" s="9"/>
      <c r="I39" s="56">
        <v>61</v>
      </c>
      <c r="J39" s="57" t="s">
        <v>56</v>
      </c>
      <c r="K39" s="57">
        <v>700</v>
      </c>
      <c r="L39" s="57">
        <v>1356</v>
      </c>
      <c r="M39" s="58">
        <v>0.7587</v>
      </c>
      <c r="N39" s="59">
        <v>0.8773477753058955</v>
      </c>
    </row>
    <row r="40" spans="2:14" ht="15">
      <c r="B40" s="56">
        <v>21</v>
      </c>
      <c r="C40" s="57" t="s">
        <v>38</v>
      </c>
      <c r="D40" s="57">
        <v>400</v>
      </c>
      <c r="E40" s="57">
        <v>1374</v>
      </c>
      <c r="F40" s="58">
        <v>0.9801</v>
      </c>
      <c r="G40" s="59">
        <v>0.9886925339366516</v>
      </c>
      <c r="H40" s="9"/>
      <c r="I40" s="56">
        <v>66</v>
      </c>
      <c r="J40" s="57" t="s">
        <v>34</v>
      </c>
      <c r="K40" s="57">
        <v>700</v>
      </c>
      <c r="L40" s="57">
        <v>3368</v>
      </c>
      <c r="M40" s="58">
        <v>0.747</v>
      </c>
      <c r="N40" s="59">
        <v>0.847534175334324</v>
      </c>
    </row>
    <row r="41" spans="2:14" ht="15">
      <c r="B41" s="56">
        <v>24</v>
      </c>
      <c r="C41" s="57" t="s">
        <v>100</v>
      </c>
      <c r="D41" s="57">
        <v>400</v>
      </c>
      <c r="E41" s="57">
        <v>654</v>
      </c>
      <c r="F41" s="58">
        <v>0.9723</v>
      </c>
      <c r="G41" s="59">
        <v>0.985552390438247</v>
      </c>
      <c r="H41" s="9"/>
      <c r="I41" s="56">
        <v>67</v>
      </c>
      <c r="J41" s="57" t="s">
        <v>37</v>
      </c>
      <c r="K41" s="57">
        <v>700</v>
      </c>
      <c r="L41" s="57">
        <v>716</v>
      </c>
      <c r="M41" s="58">
        <v>0.7486</v>
      </c>
      <c r="N41" s="59">
        <v>0.8398367231638418</v>
      </c>
    </row>
    <row r="42" spans="2:14" ht="15.75" thickBot="1">
      <c r="B42" s="56">
        <v>26</v>
      </c>
      <c r="C42" s="57" t="s">
        <v>22</v>
      </c>
      <c r="D42" s="57">
        <v>400</v>
      </c>
      <c r="E42" s="57">
        <v>489</v>
      </c>
      <c r="F42" s="58">
        <v>0.9655</v>
      </c>
      <c r="G42" s="59">
        <v>0.98275</v>
      </c>
      <c r="H42" s="9"/>
      <c r="I42" s="331">
        <v>71</v>
      </c>
      <c r="J42" s="332" t="s">
        <v>20</v>
      </c>
      <c r="K42" s="332">
        <v>700</v>
      </c>
      <c r="L42" s="332">
        <v>4062</v>
      </c>
      <c r="M42" s="333">
        <v>0.5961</v>
      </c>
      <c r="N42" s="334">
        <v>0.7659208032299192</v>
      </c>
    </row>
    <row r="43" spans="2:8" ht="15">
      <c r="B43" s="56">
        <v>28</v>
      </c>
      <c r="C43" s="57" t="s">
        <v>101</v>
      </c>
      <c r="D43" s="57">
        <v>400</v>
      </c>
      <c r="E43" s="57">
        <v>680</v>
      </c>
      <c r="F43" s="58">
        <v>0.9644</v>
      </c>
      <c r="G43" s="59">
        <v>0.9811565217391305</v>
      </c>
      <c r="H43" s="9"/>
    </row>
    <row r="44" spans="2:8" ht="15">
      <c r="B44" s="56">
        <v>30</v>
      </c>
      <c r="C44" s="57" t="s">
        <v>106</v>
      </c>
      <c r="D44" s="57">
        <v>400</v>
      </c>
      <c r="E44" s="57">
        <v>514</v>
      </c>
      <c r="F44" s="58">
        <v>0.9566</v>
      </c>
      <c r="G44" s="59">
        <v>0.9783</v>
      </c>
      <c r="H44" s="9"/>
    </row>
    <row r="45" spans="2:8" ht="15">
      <c r="B45" s="56">
        <v>32</v>
      </c>
      <c r="C45" s="57" t="s">
        <v>42</v>
      </c>
      <c r="D45" s="57">
        <v>400</v>
      </c>
      <c r="E45" s="57">
        <v>366</v>
      </c>
      <c r="F45" s="58">
        <v>0.981</v>
      </c>
      <c r="G45" s="59">
        <v>0.9723235294117647</v>
      </c>
      <c r="H45" s="9"/>
    </row>
    <row r="46" spans="2:8" ht="15">
      <c r="B46" s="56">
        <v>34</v>
      </c>
      <c r="C46" s="57" t="s">
        <v>10</v>
      </c>
      <c r="D46" s="57">
        <v>400</v>
      </c>
      <c r="E46" s="57">
        <v>752</v>
      </c>
      <c r="F46" s="58">
        <v>0.9458</v>
      </c>
      <c r="G46" s="59">
        <v>0.9713347826086957</v>
      </c>
      <c r="H46" s="9"/>
    </row>
    <row r="47" spans="2:8" ht="15">
      <c r="B47" s="56">
        <v>35</v>
      </c>
      <c r="C47" s="57" t="s">
        <v>4</v>
      </c>
      <c r="D47" s="57">
        <v>400</v>
      </c>
      <c r="E47" s="57">
        <v>969</v>
      </c>
      <c r="F47" s="58">
        <v>0.9256</v>
      </c>
      <c r="G47" s="59">
        <v>0.9624015936254979</v>
      </c>
      <c r="H47" s="9"/>
    </row>
    <row r="48" spans="2:8" ht="15">
      <c r="B48" s="56">
        <v>37</v>
      </c>
      <c r="C48" s="57" t="s">
        <v>76</v>
      </c>
      <c r="D48" s="57">
        <v>400</v>
      </c>
      <c r="E48" s="57">
        <v>313</v>
      </c>
      <c r="F48" s="58">
        <v>1</v>
      </c>
      <c r="G48" s="59">
        <v>0.9565</v>
      </c>
      <c r="H48" s="9"/>
    </row>
    <row r="49" spans="2:8" ht="15">
      <c r="B49" s="56">
        <v>41</v>
      </c>
      <c r="C49" s="57" t="s">
        <v>27</v>
      </c>
      <c r="D49" s="57">
        <v>400</v>
      </c>
      <c r="E49" s="57">
        <v>539</v>
      </c>
      <c r="F49" s="58">
        <v>0.8982</v>
      </c>
      <c r="G49" s="59">
        <v>0.9491</v>
      </c>
      <c r="H49" s="9"/>
    </row>
    <row r="50" spans="2:8" ht="15">
      <c r="B50" s="56">
        <v>42</v>
      </c>
      <c r="C50" s="57" t="s">
        <v>46</v>
      </c>
      <c r="D50" s="57">
        <v>400</v>
      </c>
      <c r="E50" s="57">
        <v>469</v>
      </c>
      <c r="F50" s="58">
        <v>0.9077</v>
      </c>
      <c r="G50" s="59">
        <v>0.946926923076923</v>
      </c>
      <c r="H50" s="9"/>
    </row>
    <row r="51" spans="2:8" ht="15">
      <c r="B51" s="56">
        <v>43</v>
      </c>
      <c r="C51" s="57" t="s">
        <v>144</v>
      </c>
      <c r="D51" s="57">
        <v>400</v>
      </c>
      <c r="E51" s="57">
        <v>319</v>
      </c>
      <c r="F51" s="58">
        <v>0.9646</v>
      </c>
      <c r="G51" s="59">
        <v>0.9418</v>
      </c>
      <c r="H51" s="9"/>
    </row>
    <row r="52" spans="2:8" ht="15">
      <c r="B52" s="56">
        <v>44</v>
      </c>
      <c r="C52" s="57" t="s">
        <v>45</v>
      </c>
      <c r="D52" s="57">
        <v>400</v>
      </c>
      <c r="E52" s="57">
        <v>425</v>
      </c>
      <c r="F52" s="58">
        <v>0.8963</v>
      </c>
      <c r="G52" s="59">
        <v>0.9389833333333333</v>
      </c>
      <c r="H52" s="9"/>
    </row>
    <row r="53" spans="2:8" ht="15">
      <c r="B53" s="56">
        <v>45</v>
      </c>
      <c r="C53" s="57" t="s">
        <v>107</v>
      </c>
      <c r="D53" s="57">
        <v>400</v>
      </c>
      <c r="E53" s="57">
        <v>831</v>
      </c>
      <c r="F53" s="58">
        <v>0.8745</v>
      </c>
      <c r="G53" s="59">
        <v>0.93725</v>
      </c>
      <c r="H53" s="9"/>
    </row>
    <row r="54" spans="2:8" ht="15">
      <c r="B54" s="56">
        <v>46</v>
      </c>
      <c r="C54" s="57" t="s">
        <v>201</v>
      </c>
      <c r="D54" s="57">
        <v>400</v>
      </c>
      <c r="E54" s="57">
        <v>333</v>
      </c>
      <c r="F54" s="58">
        <v>0.9537</v>
      </c>
      <c r="G54" s="59">
        <v>0.9343612359550562</v>
      </c>
      <c r="H54" s="9"/>
    </row>
    <row r="55" spans="2:8" ht="15">
      <c r="B55" s="56">
        <v>48</v>
      </c>
      <c r="C55" s="57" t="s">
        <v>109</v>
      </c>
      <c r="D55" s="57">
        <v>400</v>
      </c>
      <c r="E55" s="57">
        <v>288</v>
      </c>
      <c r="F55" s="58">
        <v>0.9714</v>
      </c>
      <c r="G55" s="59">
        <v>0.9297</v>
      </c>
      <c r="H55" s="9"/>
    </row>
    <row r="56" spans="2:8" ht="15">
      <c r="B56" s="56">
        <v>50</v>
      </c>
      <c r="C56" s="57" t="s">
        <v>108</v>
      </c>
      <c r="D56" s="57">
        <v>400</v>
      </c>
      <c r="E56" s="57">
        <v>364</v>
      </c>
      <c r="F56" s="58">
        <v>0.8949</v>
      </c>
      <c r="G56" s="59">
        <v>0.9273447368421053</v>
      </c>
      <c r="H56" s="9"/>
    </row>
    <row r="57" spans="2:8" ht="15">
      <c r="B57" s="56">
        <v>54</v>
      </c>
      <c r="C57" s="57" t="s">
        <v>83</v>
      </c>
      <c r="D57" s="57">
        <v>400</v>
      </c>
      <c r="E57" s="57">
        <v>589</v>
      </c>
      <c r="F57" s="58">
        <v>0.8549</v>
      </c>
      <c r="G57" s="59">
        <v>0.9159996183206107</v>
      </c>
      <c r="H57" s="9"/>
    </row>
    <row r="58" spans="2:8" ht="15">
      <c r="B58" s="56">
        <v>56</v>
      </c>
      <c r="C58" s="57" t="s">
        <v>44</v>
      </c>
      <c r="D58" s="57">
        <v>400</v>
      </c>
      <c r="E58" s="57">
        <v>1457</v>
      </c>
      <c r="F58" s="58">
        <v>0.8251</v>
      </c>
      <c r="G58" s="59">
        <v>0.9112958193979932</v>
      </c>
      <c r="H58" s="9"/>
    </row>
    <row r="59" spans="2:7" ht="15">
      <c r="B59" s="56">
        <v>57</v>
      </c>
      <c r="C59" s="57" t="s">
        <v>82</v>
      </c>
      <c r="D59" s="57">
        <v>400</v>
      </c>
      <c r="E59" s="57">
        <v>770</v>
      </c>
      <c r="F59" s="58">
        <v>0.809</v>
      </c>
      <c r="G59" s="59">
        <v>0.9045000000000001</v>
      </c>
    </row>
    <row r="60" spans="2:7" ht="15">
      <c r="B60" s="56">
        <v>63</v>
      </c>
      <c r="C60" s="57" t="s">
        <v>104</v>
      </c>
      <c r="D60" s="57">
        <v>400</v>
      </c>
      <c r="E60" s="57">
        <v>425</v>
      </c>
      <c r="F60" s="58">
        <v>0.7518</v>
      </c>
      <c r="G60" s="59">
        <v>0.8659369003690037</v>
      </c>
    </row>
    <row r="61" spans="2:7" ht="15">
      <c r="B61" s="56">
        <v>68</v>
      </c>
      <c r="C61" s="57" t="s">
        <v>25</v>
      </c>
      <c r="D61" s="57">
        <v>400</v>
      </c>
      <c r="E61" s="57">
        <v>233</v>
      </c>
      <c r="F61" s="58">
        <v>0.819</v>
      </c>
      <c r="G61" s="59">
        <v>0.8242758620689654</v>
      </c>
    </row>
    <row r="62" spans="2:7" ht="15.75" thickBot="1">
      <c r="B62" s="331">
        <v>72</v>
      </c>
      <c r="C62" s="332" t="s">
        <v>84</v>
      </c>
      <c r="D62" s="332">
        <v>400</v>
      </c>
      <c r="E62" s="332">
        <v>568</v>
      </c>
      <c r="F62" s="333">
        <v>0.4784</v>
      </c>
      <c r="G62" s="334">
        <v>0.7023147540983606</v>
      </c>
    </row>
  </sheetData>
  <sheetProtection/>
  <mergeCells count="26">
    <mergeCell ref="C8:D8"/>
    <mergeCell ref="C9:D9"/>
    <mergeCell ref="J9:K9"/>
    <mergeCell ref="Q7:R7"/>
    <mergeCell ref="Q8:R8"/>
    <mergeCell ref="Q9:R9"/>
    <mergeCell ref="B1:AB1"/>
    <mergeCell ref="B2:AB2"/>
    <mergeCell ref="B4:G4"/>
    <mergeCell ref="B5:G5"/>
    <mergeCell ref="I4:N4"/>
    <mergeCell ref="I5:N5"/>
    <mergeCell ref="P4:U4"/>
    <mergeCell ref="P5:U5"/>
    <mergeCell ref="W4:AB4"/>
    <mergeCell ref="W5:AB5"/>
    <mergeCell ref="X7:Y7"/>
    <mergeCell ref="X8:Y8"/>
    <mergeCell ref="X9:Y9"/>
    <mergeCell ref="C10:D10"/>
    <mergeCell ref="J10:K10"/>
    <mergeCell ref="Q10:R10"/>
    <mergeCell ref="X10:Y10"/>
    <mergeCell ref="J7:K7"/>
    <mergeCell ref="J8:K8"/>
    <mergeCell ref="C7:D7"/>
  </mergeCells>
  <conditionalFormatting sqref="N13">
    <cfRule type="colorScale" priority="1" dxfId="0">
      <colorScale>
        <cfvo type="formula" val="&quot;&lt;60%&quot;"/>
        <cfvo type="formula" val="&quot;&gt;=60%&quot;"/>
        <cfvo type="formula" val="&quot;&gt;80%&quot;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6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8515625" style="0" customWidth="1"/>
    <col min="2" max="2" width="37.421875" style="0" customWidth="1"/>
    <col min="3" max="3" width="13.421875" style="0" bestFit="1" customWidth="1"/>
    <col min="4" max="4" width="16.421875" style="0" customWidth="1"/>
    <col min="5" max="5" width="15.421875" style="0" bestFit="1" customWidth="1"/>
    <col min="6" max="6" width="14.57421875" style="0" customWidth="1"/>
    <col min="7" max="7" width="15.57421875" style="0" bestFit="1" customWidth="1"/>
    <col min="8" max="8" width="16.00390625" style="0" customWidth="1"/>
    <col min="9" max="9" width="16.140625" style="0" customWidth="1"/>
    <col min="10" max="11" width="13.57421875" style="0" customWidth="1"/>
    <col min="12" max="12" width="14.140625" style="0" customWidth="1"/>
    <col min="13" max="13" width="13.140625" style="0" customWidth="1"/>
    <col min="14" max="14" width="14.7109375" style="0" customWidth="1"/>
    <col min="15" max="15" width="18.140625" style="0" customWidth="1"/>
    <col min="16" max="17" width="13.421875" style="0" bestFit="1" customWidth="1"/>
    <col min="18" max="18" width="15.57421875" style="0" customWidth="1"/>
    <col min="19" max="19" width="13.57421875" style="0" customWidth="1"/>
    <col min="20" max="20" width="10.140625" style="0" hidden="1" customWidth="1"/>
    <col min="21" max="21" width="34.57421875" style="0" hidden="1" customWidth="1"/>
    <col min="22" max="29" width="13.421875" style="0" hidden="1" customWidth="1"/>
  </cols>
  <sheetData>
    <row r="1" ht="15.75" thickBot="1"/>
    <row r="2" spans="3:15" ht="19.5" thickBot="1">
      <c r="C2" s="432" t="s">
        <v>189</v>
      </c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4"/>
    </row>
    <row r="3" spans="3:15" ht="32.25" thickBot="1">
      <c r="C3" s="137" t="s">
        <v>128</v>
      </c>
      <c r="D3" s="138" t="s">
        <v>184</v>
      </c>
      <c r="E3" s="138" t="s">
        <v>152</v>
      </c>
      <c r="F3" s="140" t="s">
        <v>143</v>
      </c>
      <c r="G3" s="138" t="s">
        <v>153</v>
      </c>
      <c r="H3" s="138" t="s">
        <v>154</v>
      </c>
      <c r="I3" s="138" t="s">
        <v>169</v>
      </c>
      <c r="J3" s="138" t="s">
        <v>171</v>
      </c>
      <c r="K3" s="138" t="s">
        <v>172</v>
      </c>
      <c r="L3" s="138" t="s">
        <v>173</v>
      </c>
      <c r="M3" s="138" t="s">
        <v>174</v>
      </c>
      <c r="N3" s="138" t="s">
        <v>175</v>
      </c>
      <c r="O3" s="139" t="s">
        <v>176</v>
      </c>
    </row>
    <row r="4" spans="2:16" ht="56.25">
      <c r="B4" s="72" t="s">
        <v>145</v>
      </c>
      <c r="C4" s="76">
        <v>85</v>
      </c>
      <c r="D4" s="74">
        <v>84</v>
      </c>
      <c r="E4" s="75">
        <v>83</v>
      </c>
      <c r="F4" s="75">
        <v>85</v>
      </c>
      <c r="G4" s="75">
        <v>85</v>
      </c>
      <c r="H4" s="75">
        <v>86</v>
      </c>
      <c r="I4" s="75">
        <v>85</v>
      </c>
      <c r="J4" s="75">
        <v>87</v>
      </c>
      <c r="K4" s="75">
        <v>86</v>
      </c>
      <c r="L4" s="75"/>
      <c r="M4" s="75"/>
      <c r="N4" s="76"/>
      <c r="O4" s="76"/>
      <c r="P4" s="18"/>
    </row>
    <row r="5" spans="2:16" ht="50.25" customHeight="1">
      <c r="B5" s="85" t="s">
        <v>146</v>
      </c>
      <c r="C5" s="84">
        <v>5</v>
      </c>
      <c r="D5" s="82">
        <v>6</v>
      </c>
      <c r="E5" s="83">
        <v>7</v>
      </c>
      <c r="F5" s="83">
        <v>5</v>
      </c>
      <c r="G5" s="83">
        <v>5</v>
      </c>
      <c r="H5" s="83">
        <v>4</v>
      </c>
      <c r="I5" s="83">
        <v>5</v>
      </c>
      <c r="J5" s="83">
        <v>4</v>
      </c>
      <c r="K5" s="83">
        <v>5</v>
      </c>
      <c r="L5" s="83"/>
      <c r="M5" s="83"/>
      <c r="N5" s="84"/>
      <c r="O5" s="84"/>
      <c r="P5" s="14"/>
    </row>
    <row r="6" spans="2:15" ht="43.5" customHeight="1">
      <c r="B6" s="77" t="s">
        <v>147</v>
      </c>
      <c r="C6" s="81">
        <v>1</v>
      </c>
      <c r="D6" s="79">
        <v>1</v>
      </c>
      <c r="E6" s="80">
        <v>1</v>
      </c>
      <c r="F6" s="80">
        <v>1</v>
      </c>
      <c r="G6" s="80">
        <v>1</v>
      </c>
      <c r="H6" s="80">
        <v>1</v>
      </c>
      <c r="I6" s="80">
        <v>1</v>
      </c>
      <c r="J6" s="80">
        <v>0</v>
      </c>
      <c r="K6" s="80">
        <v>0</v>
      </c>
      <c r="L6" s="80"/>
      <c r="M6" s="80"/>
      <c r="N6" s="81"/>
      <c r="O6" s="81"/>
    </row>
    <row r="7" spans="2:15" ht="39.75" customHeight="1">
      <c r="B7" s="28" t="s">
        <v>93</v>
      </c>
      <c r="C7" s="25">
        <f aca="true" t="shared" si="0" ref="C7:N7">SUM(C4:C6)</f>
        <v>91</v>
      </c>
      <c r="D7" s="1">
        <f t="shared" si="0"/>
        <v>91</v>
      </c>
      <c r="E7" s="2">
        <f t="shared" si="0"/>
        <v>91</v>
      </c>
      <c r="F7" s="2">
        <f t="shared" si="0"/>
        <v>91</v>
      </c>
      <c r="G7" s="2">
        <f t="shared" si="0"/>
        <v>91</v>
      </c>
      <c r="H7" s="2">
        <f t="shared" si="0"/>
        <v>91</v>
      </c>
      <c r="I7" s="2">
        <f t="shared" si="0"/>
        <v>91</v>
      </c>
      <c r="J7" s="2">
        <f t="shared" si="0"/>
        <v>91</v>
      </c>
      <c r="K7" s="2">
        <f>SUM(K4:K6)</f>
        <v>91</v>
      </c>
      <c r="L7" s="220">
        <f t="shared" si="0"/>
        <v>0</v>
      </c>
      <c r="M7" s="220">
        <f t="shared" si="0"/>
        <v>0</v>
      </c>
      <c r="N7" s="220">
        <f t="shared" si="0"/>
        <v>0</v>
      </c>
      <c r="O7" s="220">
        <f>SUM(O4:O6)</f>
        <v>0</v>
      </c>
    </row>
    <row r="8" spans="2:15" ht="27" thickBot="1">
      <c r="B8" s="29" t="s">
        <v>94</v>
      </c>
      <c r="C8" s="27">
        <f aca="true" t="shared" si="1" ref="C8:J8">C4/C7</f>
        <v>0.9340659340659341</v>
      </c>
      <c r="D8" s="3">
        <f t="shared" si="1"/>
        <v>0.9230769230769231</v>
      </c>
      <c r="E8" s="3">
        <f t="shared" si="1"/>
        <v>0.9120879120879121</v>
      </c>
      <c r="F8" s="3">
        <f t="shared" si="1"/>
        <v>0.9340659340659341</v>
      </c>
      <c r="G8" s="3">
        <f t="shared" si="1"/>
        <v>0.9340659340659341</v>
      </c>
      <c r="H8" s="3">
        <f t="shared" si="1"/>
        <v>0.945054945054945</v>
      </c>
      <c r="I8" s="3">
        <f t="shared" si="1"/>
        <v>0.9340659340659341</v>
      </c>
      <c r="J8" s="3">
        <f t="shared" si="1"/>
        <v>0.9560439560439561</v>
      </c>
      <c r="K8" s="3">
        <f>K4/K7</f>
        <v>0.945054945054945</v>
      </c>
      <c r="L8" s="3"/>
      <c r="M8" s="3"/>
      <c r="N8" s="3"/>
      <c r="O8" s="3"/>
    </row>
    <row r="9" spans="7:8" ht="15.75" thickBot="1">
      <c r="G9" s="71"/>
      <c r="H9" s="71"/>
    </row>
    <row r="10" spans="3:15" ht="15">
      <c r="C10" s="19">
        <v>-0.027</v>
      </c>
      <c r="D10" s="20">
        <f aca="true" t="shared" si="2" ref="D10:K10">(D8-C8)/C8</f>
        <v>-0.0117647058823529</v>
      </c>
      <c r="E10" s="20">
        <f t="shared" si="2"/>
        <v>-0.011904761904761982</v>
      </c>
      <c r="F10" s="20">
        <f t="shared" si="2"/>
        <v>0.02409638554216871</v>
      </c>
      <c r="G10" s="20">
        <f t="shared" si="2"/>
        <v>0</v>
      </c>
      <c r="H10" s="20">
        <f t="shared" si="2"/>
        <v>0.0117647058823529</v>
      </c>
      <c r="I10" s="20">
        <f t="shared" si="2"/>
        <v>-0.011627906976744144</v>
      </c>
      <c r="J10" s="20">
        <f t="shared" si="2"/>
        <v>0.023529411764705917</v>
      </c>
      <c r="K10" s="20">
        <f t="shared" si="2"/>
        <v>-0.011494252873563293</v>
      </c>
      <c r="L10" s="20"/>
      <c r="M10" s="20"/>
      <c r="N10" s="20"/>
      <c r="O10" s="20"/>
    </row>
    <row r="11" spans="2:15" ht="15.75" thickBot="1">
      <c r="B11" s="425" t="s">
        <v>95</v>
      </c>
      <c r="C11" s="21">
        <v>0.8</v>
      </c>
      <c r="D11" s="22">
        <f aca="true" t="shared" si="3" ref="D11:K11">(C8*D10)+C8</f>
        <v>0.9230769230769231</v>
      </c>
      <c r="E11" s="22">
        <f t="shared" si="3"/>
        <v>0.9120879120879121</v>
      </c>
      <c r="F11" s="22">
        <f t="shared" si="3"/>
        <v>0.9340659340659341</v>
      </c>
      <c r="G11" s="22">
        <f t="shared" si="3"/>
        <v>0.9340659340659341</v>
      </c>
      <c r="H11" s="22">
        <f t="shared" si="3"/>
        <v>0.945054945054945</v>
      </c>
      <c r="I11" s="22">
        <f t="shared" si="3"/>
        <v>0.9340659340659341</v>
      </c>
      <c r="J11" s="22">
        <f t="shared" si="3"/>
        <v>0.9560439560439561</v>
      </c>
      <c r="K11" s="22">
        <f t="shared" si="3"/>
        <v>0.945054945054945</v>
      </c>
      <c r="L11" s="22"/>
      <c r="M11" s="22"/>
      <c r="N11" s="22"/>
      <c r="O11" s="22"/>
    </row>
    <row r="12" spans="2:15" ht="15.75" thickBot="1">
      <c r="B12" s="425"/>
      <c r="C12" s="23">
        <v>1.3333</v>
      </c>
      <c r="D12" s="24">
        <f aca="true" t="shared" si="4" ref="D12:O12">D8/60%</f>
        <v>1.5384615384615385</v>
      </c>
      <c r="E12" s="24">
        <f t="shared" si="4"/>
        <v>1.52014652014652</v>
      </c>
      <c r="F12" s="24">
        <f t="shared" si="4"/>
        <v>1.5567765567765568</v>
      </c>
      <c r="G12" s="24">
        <f t="shared" si="4"/>
        <v>1.5567765567765568</v>
      </c>
      <c r="H12" s="24">
        <f t="shared" si="4"/>
        <v>1.575091575091575</v>
      </c>
      <c r="I12" s="24">
        <f t="shared" si="4"/>
        <v>1.5567765567765568</v>
      </c>
      <c r="J12" s="24">
        <f t="shared" si="4"/>
        <v>1.5934065934065935</v>
      </c>
      <c r="K12" s="24">
        <f>K8/60%</f>
        <v>1.575091575091575</v>
      </c>
      <c r="L12" s="24">
        <f t="shared" si="4"/>
        <v>0</v>
      </c>
      <c r="M12" s="24">
        <f t="shared" si="4"/>
        <v>0</v>
      </c>
      <c r="N12" s="24">
        <f t="shared" si="4"/>
        <v>0</v>
      </c>
      <c r="O12" s="24">
        <f t="shared" si="4"/>
        <v>0</v>
      </c>
    </row>
    <row r="15" spans="7:18" ht="15.75" customHeight="1" thickBot="1">
      <c r="G15" t="s">
        <v>87</v>
      </c>
      <c r="P15" s="26"/>
      <c r="Q15" s="26"/>
      <c r="R15" s="26"/>
    </row>
    <row r="16" spans="2:18" ht="30.75" thickBot="1">
      <c r="B16" s="42" t="s">
        <v>60</v>
      </c>
      <c r="C16" s="43" t="s">
        <v>61</v>
      </c>
      <c r="D16" s="43" t="s">
        <v>62</v>
      </c>
      <c r="P16" s="26"/>
      <c r="Q16" s="26"/>
      <c r="R16" s="26"/>
    </row>
    <row r="17" spans="2:18" ht="26.25" thickBot="1">
      <c r="B17" s="221">
        <v>2013</v>
      </c>
      <c r="C17" s="222" t="s">
        <v>195</v>
      </c>
      <c r="D17" s="223">
        <f>+C8</f>
        <v>0.9340659340659341</v>
      </c>
      <c r="P17" s="26"/>
      <c r="Q17" s="26"/>
      <c r="R17" s="26"/>
    </row>
    <row r="18" spans="2:18" ht="15" customHeight="1">
      <c r="B18" s="426">
        <v>2014</v>
      </c>
      <c r="C18" s="34" t="s">
        <v>69</v>
      </c>
      <c r="D18" s="39">
        <f>+D8</f>
        <v>0.9230769230769231</v>
      </c>
      <c r="P18" s="26"/>
      <c r="Q18" s="26"/>
      <c r="R18" s="26"/>
    </row>
    <row r="19" spans="2:18" ht="15" customHeight="1">
      <c r="B19" s="426"/>
      <c r="C19" s="34" t="s">
        <v>70</v>
      </c>
      <c r="D19" s="39">
        <v>0.9121</v>
      </c>
      <c r="P19" s="26"/>
      <c r="Q19" s="26"/>
      <c r="R19" s="26"/>
    </row>
    <row r="20" spans="2:18" ht="15" customHeight="1">
      <c r="B20" s="426"/>
      <c r="C20" s="34" t="s">
        <v>71</v>
      </c>
      <c r="D20" s="39">
        <v>0.9341</v>
      </c>
      <c r="P20" s="26"/>
      <c r="Q20" s="26"/>
      <c r="R20" s="26"/>
    </row>
    <row r="21" spans="2:18" ht="15" customHeight="1">
      <c r="B21" s="426"/>
      <c r="C21" s="34" t="s">
        <v>72</v>
      </c>
      <c r="D21" s="39">
        <f>+G8</f>
        <v>0.9340659340659341</v>
      </c>
      <c r="P21" s="26"/>
      <c r="Q21" s="26"/>
      <c r="R21" s="26"/>
    </row>
    <row r="22" spans="2:18" ht="15" customHeight="1">
      <c r="B22" s="426"/>
      <c r="C22" s="34" t="s">
        <v>73</v>
      </c>
      <c r="D22" s="39">
        <f>+H8</f>
        <v>0.945054945054945</v>
      </c>
      <c r="P22" s="26"/>
      <c r="Q22" s="26"/>
      <c r="R22" s="26"/>
    </row>
    <row r="23" spans="2:18" ht="15" customHeight="1">
      <c r="B23" s="426"/>
      <c r="C23" s="34" t="s">
        <v>74</v>
      </c>
      <c r="D23" s="39">
        <v>0.9341</v>
      </c>
      <c r="P23" s="26"/>
      <c r="Q23" s="26"/>
      <c r="R23" s="26"/>
    </row>
    <row r="24" spans="2:18" ht="15" customHeight="1">
      <c r="B24" s="426"/>
      <c r="C24" s="34" t="s">
        <v>63</v>
      </c>
      <c r="D24" s="39">
        <f>+J8</f>
        <v>0.9560439560439561</v>
      </c>
      <c r="P24" s="26"/>
      <c r="Q24" s="26"/>
      <c r="R24" s="26"/>
    </row>
    <row r="25" spans="2:18" ht="15" customHeight="1">
      <c r="B25" s="426"/>
      <c r="C25" s="34" t="s">
        <v>64</v>
      </c>
      <c r="D25" s="39">
        <f>+K8</f>
        <v>0.945054945054945</v>
      </c>
      <c r="P25" s="26"/>
      <c r="Q25" s="26"/>
      <c r="R25" s="26"/>
    </row>
    <row r="26" spans="2:18" ht="15" customHeight="1">
      <c r="B26" s="426"/>
      <c r="C26" s="34" t="s">
        <v>65</v>
      </c>
      <c r="D26" s="39"/>
      <c r="P26" s="26"/>
      <c r="Q26" s="26"/>
      <c r="R26" s="26"/>
    </row>
    <row r="27" spans="2:18" ht="15" customHeight="1">
      <c r="B27" s="426"/>
      <c r="C27" s="34" t="s">
        <v>66</v>
      </c>
      <c r="D27" s="39"/>
      <c r="P27" s="26"/>
      <c r="Q27" s="26"/>
      <c r="R27" s="26"/>
    </row>
    <row r="28" spans="2:18" ht="15" customHeight="1">
      <c r="B28" s="426"/>
      <c r="C28" s="34" t="s">
        <v>67</v>
      </c>
      <c r="D28" s="39"/>
      <c r="P28" s="26"/>
      <c r="Q28" s="26"/>
      <c r="R28" s="26"/>
    </row>
    <row r="29" spans="2:18" ht="15.75" customHeight="1" thickBot="1">
      <c r="B29" s="427"/>
      <c r="C29" s="40" t="s">
        <v>68</v>
      </c>
      <c r="D29" s="41"/>
      <c r="P29" s="26"/>
      <c r="Q29" s="26"/>
      <c r="R29" s="26"/>
    </row>
    <row r="30" spans="16:18" ht="15" customHeight="1">
      <c r="P30" s="26"/>
      <c r="Q30" s="26"/>
      <c r="R30" s="26"/>
    </row>
    <row r="31" spans="16:18" ht="15" customHeight="1">
      <c r="P31" s="26"/>
      <c r="Q31" s="26"/>
      <c r="R31" s="26"/>
    </row>
    <row r="33" ht="15.75" thickBot="1"/>
    <row r="34" spans="2:4" ht="30.75" thickBot="1">
      <c r="B34" s="44" t="s">
        <v>60</v>
      </c>
      <c r="C34" s="45" t="s">
        <v>61</v>
      </c>
      <c r="D34" s="45" t="s">
        <v>75</v>
      </c>
    </row>
    <row r="35" spans="2:4" ht="26.25" thickBot="1">
      <c r="B35" s="225">
        <v>2013</v>
      </c>
      <c r="C35" s="224" t="s">
        <v>195</v>
      </c>
      <c r="D35" s="226">
        <v>95319</v>
      </c>
    </row>
    <row r="36" spans="2:4" ht="15">
      <c r="B36" s="428">
        <v>2014</v>
      </c>
      <c r="C36" s="31" t="s">
        <v>69</v>
      </c>
      <c r="D36" s="36">
        <v>109545</v>
      </c>
    </row>
    <row r="37" spans="2:4" ht="15">
      <c r="B37" s="428"/>
      <c r="C37" s="31" t="s">
        <v>70</v>
      </c>
      <c r="D37" s="36">
        <v>123875</v>
      </c>
    </row>
    <row r="38" spans="2:4" ht="15">
      <c r="B38" s="428"/>
      <c r="C38" s="31" t="s">
        <v>71</v>
      </c>
      <c r="D38" s="36">
        <v>123673</v>
      </c>
    </row>
    <row r="39" spans="2:4" ht="15">
      <c r="B39" s="428"/>
      <c r="C39" s="31" t="s">
        <v>72</v>
      </c>
      <c r="D39" s="36">
        <v>113739</v>
      </c>
    </row>
    <row r="40" spans="2:4" ht="15">
      <c r="B40" s="428"/>
      <c r="C40" s="31" t="s">
        <v>73</v>
      </c>
      <c r="D40" s="36">
        <v>119517</v>
      </c>
    </row>
    <row r="41" spans="2:4" ht="15">
      <c r="B41" s="428"/>
      <c r="C41" s="31" t="s">
        <v>74</v>
      </c>
      <c r="D41" s="36">
        <v>97719</v>
      </c>
    </row>
    <row r="42" spans="2:4" ht="15">
      <c r="B42" s="428"/>
      <c r="C42" s="31" t="s">
        <v>63</v>
      </c>
      <c r="D42" s="36">
        <v>129612</v>
      </c>
    </row>
    <row r="43" spans="2:4" ht="15">
      <c r="B43" s="428"/>
      <c r="C43" s="31" t="s">
        <v>64</v>
      </c>
      <c r="D43" s="36">
        <v>116766</v>
      </c>
    </row>
    <row r="44" spans="2:4" ht="15">
      <c r="B44" s="428"/>
      <c r="C44" s="31" t="s">
        <v>65</v>
      </c>
      <c r="D44" s="36"/>
    </row>
    <row r="45" spans="2:4" ht="15">
      <c r="B45" s="428"/>
      <c r="C45" s="31" t="s">
        <v>66</v>
      </c>
      <c r="D45" s="36"/>
    </row>
    <row r="46" spans="2:4" ht="15">
      <c r="B46" s="428"/>
      <c r="C46" s="31" t="s">
        <v>67</v>
      </c>
      <c r="D46" s="36"/>
    </row>
    <row r="47" spans="2:4" ht="15.75" thickBot="1">
      <c r="B47" s="429"/>
      <c r="C47" s="32" t="s">
        <v>68</v>
      </c>
      <c r="D47" s="37"/>
    </row>
    <row r="49" spans="3:4" ht="15">
      <c r="C49" s="160"/>
      <c r="D49" s="160"/>
    </row>
    <row r="51" ht="15.75" thickBot="1"/>
    <row r="52" spans="2:4" ht="33.75" customHeight="1" thickBot="1">
      <c r="B52" s="49" t="s">
        <v>60</v>
      </c>
      <c r="C52" s="50" t="s">
        <v>61</v>
      </c>
      <c r="D52" s="50" t="s">
        <v>142</v>
      </c>
    </row>
    <row r="53" spans="2:4" ht="26.25" thickBot="1">
      <c r="B53" s="227">
        <v>2013</v>
      </c>
      <c r="C53" s="228" t="s">
        <v>195</v>
      </c>
      <c r="D53" s="229">
        <v>0.9037</v>
      </c>
    </row>
    <row r="54" spans="2:4" ht="15">
      <c r="B54" s="430">
        <v>2014</v>
      </c>
      <c r="C54" s="31" t="s">
        <v>69</v>
      </c>
      <c r="D54" s="47">
        <v>0.8917</v>
      </c>
    </row>
    <row r="55" spans="2:4" ht="15">
      <c r="B55" s="430"/>
      <c r="C55" s="31" t="s">
        <v>70</v>
      </c>
      <c r="D55" s="47">
        <v>0.893</v>
      </c>
    </row>
    <row r="56" spans="2:4" ht="15">
      <c r="B56" s="430"/>
      <c r="C56" s="31" t="s">
        <v>71</v>
      </c>
      <c r="D56" s="47">
        <v>0.9074</v>
      </c>
    </row>
    <row r="57" spans="2:4" ht="15">
      <c r="B57" s="430"/>
      <c r="C57" s="31" t="s">
        <v>72</v>
      </c>
      <c r="D57" s="47">
        <v>0.9189</v>
      </c>
    </row>
    <row r="58" spans="2:4" ht="15">
      <c r="B58" s="430"/>
      <c r="C58" s="31" t="s">
        <v>73</v>
      </c>
      <c r="D58" s="47">
        <v>0.9284</v>
      </c>
    </row>
    <row r="59" spans="2:4" ht="15">
      <c r="B59" s="430"/>
      <c r="C59" s="31" t="s">
        <v>74</v>
      </c>
      <c r="D59" s="47">
        <v>0.9038</v>
      </c>
    </row>
    <row r="60" spans="2:4" ht="15">
      <c r="B60" s="430"/>
      <c r="C60" s="31" t="s">
        <v>63</v>
      </c>
      <c r="D60" s="47">
        <v>0.9194</v>
      </c>
    </row>
    <row r="61" spans="2:4" ht="15">
      <c r="B61" s="430"/>
      <c r="C61" s="31" t="s">
        <v>64</v>
      </c>
      <c r="D61" s="47">
        <v>0.8822</v>
      </c>
    </row>
    <row r="62" spans="2:4" ht="15">
      <c r="B62" s="430"/>
      <c r="C62" s="31" t="s">
        <v>65</v>
      </c>
      <c r="D62" s="47"/>
    </row>
    <row r="63" spans="2:4" ht="15">
      <c r="B63" s="430"/>
      <c r="C63" s="31" t="s">
        <v>66</v>
      </c>
      <c r="D63" s="47"/>
    </row>
    <row r="64" spans="2:4" ht="15">
      <c r="B64" s="430"/>
      <c r="C64" s="31" t="s">
        <v>67</v>
      </c>
      <c r="D64" s="47"/>
    </row>
    <row r="65" spans="2:4" ht="15.75" thickBot="1">
      <c r="B65" s="431"/>
      <c r="C65" s="32" t="s">
        <v>68</v>
      </c>
      <c r="D65" s="48"/>
    </row>
  </sheetData>
  <sheetProtection/>
  <mergeCells count="5">
    <mergeCell ref="B11:B12"/>
    <mergeCell ref="B18:B29"/>
    <mergeCell ref="B36:B47"/>
    <mergeCell ref="B54:B65"/>
    <mergeCell ref="C2:O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R81"/>
  <sheetViews>
    <sheetView showGridLines="0" zoomScale="55" zoomScaleNormal="55" zoomScalePageLayoutView="0" workbookViewId="0" topLeftCell="A1">
      <selection activeCell="Y33" sqref="Y33"/>
    </sheetView>
  </sheetViews>
  <sheetFormatPr defaultColWidth="11.421875" defaultRowHeight="15"/>
  <cols>
    <col min="1" max="1" width="3.57421875" style="0" customWidth="1"/>
    <col min="2" max="2" width="17.140625" style="0" customWidth="1"/>
    <col min="3" max="3" width="14.57421875" style="0" customWidth="1"/>
    <col min="4" max="4" width="13.57421875" style="0" customWidth="1"/>
    <col min="5" max="5" width="11.140625" style="0" customWidth="1"/>
    <col min="6" max="6" width="13.421875" style="0" customWidth="1"/>
    <col min="7" max="7" width="10.421875" style="0" customWidth="1"/>
    <col min="8" max="8" width="14.421875" style="0" customWidth="1"/>
    <col min="9" max="9" width="11.421875" style="0" customWidth="1"/>
    <col min="10" max="10" width="13.57421875" style="0" customWidth="1"/>
    <col min="11" max="11" width="11.00390625" style="0" customWidth="1"/>
    <col min="12" max="12" width="13.421875" style="0" customWidth="1"/>
    <col min="13" max="13" width="11.57421875" style="0" customWidth="1"/>
    <col min="14" max="14" width="11.7109375" style="0" customWidth="1"/>
    <col min="15" max="15" width="11.57421875" style="0" customWidth="1"/>
    <col min="16" max="16" width="14.57421875" style="0" bestFit="1" customWidth="1"/>
    <col min="17" max="17" width="11.8515625" style="0" customWidth="1"/>
    <col min="18" max="18" width="15.57421875" style="0" bestFit="1" customWidth="1"/>
    <col min="19" max="19" width="15.140625" style="0" customWidth="1"/>
    <col min="20" max="20" width="14.57421875" style="0" bestFit="1" customWidth="1"/>
    <col min="21" max="21" width="14.57421875" style="0" customWidth="1"/>
    <col min="22" max="22" width="14.421875" style="0" bestFit="1" customWidth="1"/>
    <col min="23" max="23" width="15.00390625" style="0" customWidth="1"/>
    <col min="24" max="24" width="14.421875" style="0" bestFit="1" customWidth="1"/>
    <col min="25" max="25" width="15.421875" style="0" customWidth="1"/>
    <col min="26" max="26" width="14.57421875" style="0" bestFit="1" customWidth="1"/>
    <col min="27" max="27" width="11.421875" style="0" customWidth="1"/>
    <col min="28" max="28" width="14.57421875" style="0" bestFit="1" customWidth="1"/>
    <col min="29" max="78" width="11.421875" style="0" customWidth="1"/>
    <col min="80" max="80" width="11.421875" style="0" hidden="1" customWidth="1"/>
    <col min="81" max="81" width="12.00390625" style="0" bestFit="1" customWidth="1"/>
    <col min="82" max="82" width="11.421875" style="0" hidden="1" customWidth="1"/>
    <col min="83" max="83" width="14.28125" style="0" bestFit="1" customWidth="1"/>
    <col min="85" max="85" width="11.421875" style="0" hidden="1" customWidth="1"/>
    <col min="87" max="87" width="11.421875" style="0" hidden="1" customWidth="1"/>
    <col min="93" max="93" width="15.8515625" style="0" customWidth="1"/>
  </cols>
  <sheetData>
    <row r="1" ht="11.25" customHeight="1" thickBot="1"/>
    <row r="2" spans="3:28" ht="23.25" customHeight="1" thickBot="1">
      <c r="C2" s="437" t="s">
        <v>189</v>
      </c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9"/>
    </row>
    <row r="3" spans="2:28" s="87" customFormat="1" ht="21.75" customHeight="1" thickBot="1">
      <c r="B3" s="170" t="s">
        <v>158</v>
      </c>
      <c r="C3" s="440" t="s">
        <v>194</v>
      </c>
      <c r="D3" s="436"/>
      <c r="E3" s="440" t="s">
        <v>151</v>
      </c>
      <c r="F3" s="436"/>
      <c r="G3" s="435" t="s">
        <v>152</v>
      </c>
      <c r="H3" s="436"/>
      <c r="I3" s="441" t="s">
        <v>143</v>
      </c>
      <c r="J3" s="442"/>
      <c r="K3" s="435" t="s">
        <v>153</v>
      </c>
      <c r="L3" s="449"/>
      <c r="M3" s="440" t="s">
        <v>135</v>
      </c>
      <c r="N3" s="449"/>
      <c r="O3" s="440" t="s">
        <v>134</v>
      </c>
      <c r="P3" s="436"/>
      <c r="Q3" s="435" t="s">
        <v>133</v>
      </c>
      <c r="R3" s="436"/>
      <c r="S3" s="435" t="s">
        <v>132</v>
      </c>
      <c r="T3" s="436"/>
      <c r="U3" s="435" t="s">
        <v>131</v>
      </c>
      <c r="V3" s="436"/>
      <c r="W3" s="435" t="s">
        <v>130</v>
      </c>
      <c r="X3" s="436"/>
      <c r="Y3" s="435" t="s">
        <v>129</v>
      </c>
      <c r="Z3" s="436"/>
      <c r="AA3" s="435" t="s">
        <v>128</v>
      </c>
      <c r="AB3" s="436"/>
    </row>
    <row r="4" spans="3:26" s="71" customFormat="1" ht="45.75" hidden="1" thickBot="1">
      <c r="C4" s="92" t="s">
        <v>149</v>
      </c>
      <c r="D4" s="93" t="s">
        <v>150</v>
      </c>
      <c r="E4" s="94" t="s">
        <v>149</v>
      </c>
      <c r="F4" s="94" t="s">
        <v>150</v>
      </c>
      <c r="G4" s="94" t="s">
        <v>149</v>
      </c>
      <c r="H4" s="94" t="s">
        <v>150</v>
      </c>
      <c r="I4" s="94" t="s">
        <v>149</v>
      </c>
      <c r="J4" s="127" t="s">
        <v>150</v>
      </c>
      <c r="K4" s="132" t="s">
        <v>149</v>
      </c>
      <c r="L4" s="133" t="s">
        <v>150</v>
      </c>
      <c r="M4" s="131" t="s">
        <v>149</v>
      </c>
      <c r="N4" s="94" t="s">
        <v>150</v>
      </c>
      <c r="O4" s="94" t="s">
        <v>149</v>
      </c>
      <c r="P4" s="94" t="s">
        <v>150</v>
      </c>
      <c r="Q4" s="94" t="s">
        <v>149</v>
      </c>
      <c r="R4" s="94" t="s">
        <v>150</v>
      </c>
      <c r="S4" s="94" t="s">
        <v>149</v>
      </c>
      <c r="T4" s="94" t="s">
        <v>150</v>
      </c>
      <c r="U4" s="94" t="s">
        <v>149</v>
      </c>
      <c r="V4" s="94" t="s">
        <v>150</v>
      </c>
      <c r="W4" s="94" t="s">
        <v>149</v>
      </c>
      <c r="X4" s="94" t="s">
        <v>150</v>
      </c>
      <c r="Y4" s="94" t="s">
        <v>149</v>
      </c>
      <c r="Z4" s="94" t="s">
        <v>150</v>
      </c>
    </row>
    <row r="5" spans="2:96" ht="63.75" thickBot="1">
      <c r="B5" s="88" t="s">
        <v>159</v>
      </c>
      <c r="C5" s="95">
        <v>85</v>
      </c>
      <c r="D5" s="105">
        <v>0.9340659340659341</v>
      </c>
      <c r="E5" s="95">
        <v>84</v>
      </c>
      <c r="F5" s="105">
        <f>E5/E8</f>
        <v>0.9230769230769231</v>
      </c>
      <c r="G5" s="95">
        <v>83</v>
      </c>
      <c r="H5" s="107">
        <f>G5/G8</f>
        <v>0.9120879120879121</v>
      </c>
      <c r="I5" s="95">
        <v>85</v>
      </c>
      <c r="J5" s="128">
        <f>I5/I8</f>
        <v>0.9340659340659341</v>
      </c>
      <c r="K5" s="95">
        <v>85</v>
      </c>
      <c r="L5" s="107">
        <f>K5/K8</f>
        <v>0.9340659340659341</v>
      </c>
      <c r="M5" s="314">
        <v>86</v>
      </c>
      <c r="N5" s="107">
        <f>M5/M8</f>
        <v>0.945054945054945</v>
      </c>
      <c r="O5" s="95">
        <v>85</v>
      </c>
      <c r="P5" s="107">
        <f>O5/O8</f>
        <v>0.9340659340659341</v>
      </c>
      <c r="Q5" s="363">
        <v>87</v>
      </c>
      <c r="R5" s="364">
        <f>Q5/Q8</f>
        <v>0.9560439560439561</v>
      </c>
      <c r="S5" s="363">
        <v>86</v>
      </c>
      <c r="T5" s="364">
        <f>S5/S8</f>
        <v>0.945054945054945</v>
      </c>
      <c r="U5" s="231"/>
      <c r="V5" s="230" t="e">
        <f>U5/U8</f>
        <v>#DIV/0!</v>
      </c>
      <c r="W5" s="231"/>
      <c r="X5" s="230" t="e">
        <f>W5/W8</f>
        <v>#DIV/0!</v>
      </c>
      <c r="Y5" s="232"/>
      <c r="Z5" s="230" t="e">
        <f>Y5/Y8</f>
        <v>#DIV/0!</v>
      </c>
      <c r="AA5" s="232"/>
      <c r="AB5" s="230" t="e">
        <f>AA5/AA8</f>
        <v>#DIV/0!</v>
      </c>
      <c r="CA5" s="87" t="s">
        <v>118</v>
      </c>
      <c r="CC5" s="102" t="s">
        <v>128</v>
      </c>
      <c r="CE5" s="102" t="s">
        <v>151</v>
      </c>
      <c r="CF5" s="103" t="s">
        <v>152</v>
      </c>
      <c r="CH5" s="104" t="s">
        <v>143</v>
      </c>
      <c r="CJ5" s="103" t="s">
        <v>153</v>
      </c>
      <c r="CK5" s="104" t="s">
        <v>154</v>
      </c>
      <c r="CL5" s="165" t="s">
        <v>169</v>
      </c>
      <c r="CM5" s="165" t="s">
        <v>170</v>
      </c>
      <c r="CN5" s="165" t="s">
        <v>177</v>
      </c>
      <c r="CO5" s="165" t="s">
        <v>180</v>
      </c>
      <c r="CP5" s="165" t="s">
        <v>181</v>
      </c>
      <c r="CQ5" s="165" t="s">
        <v>188</v>
      </c>
      <c r="CR5" s="165" t="s">
        <v>183</v>
      </c>
    </row>
    <row r="6" spans="2:96" ht="23.25" customHeight="1">
      <c r="B6" s="89" t="s">
        <v>160</v>
      </c>
      <c r="C6" s="96">
        <v>5</v>
      </c>
      <c r="D6" s="101">
        <v>0.054945054945054944</v>
      </c>
      <c r="E6" s="96">
        <v>6</v>
      </c>
      <c r="F6" s="101">
        <f>E6/E8</f>
        <v>0.06593406593406594</v>
      </c>
      <c r="G6" s="96">
        <v>7</v>
      </c>
      <c r="H6" s="108">
        <f>G6/G8</f>
        <v>0.07692307692307693</v>
      </c>
      <c r="I6" s="96">
        <v>5</v>
      </c>
      <c r="J6" s="129">
        <f>I6/I8</f>
        <v>0.054945054945054944</v>
      </c>
      <c r="K6" s="96">
        <v>5</v>
      </c>
      <c r="L6" s="108">
        <f>K6/K8</f>
        <v>0.054945054945054944</v>
      </c>
      <c r="M6" s="315">
        <v>4</v>
      </c>
      <c r="N6" s="108">
        <f>M6/M8</f>
        <v>0.04395604395604396</v>
      </c>
      <c r="O6" s="96">
        <v>5</v>
      </c>
      <c r="P6" s="108">
        <f>O6/O8</f>
        <v>0.054945054945054944</v>
      </c>
      <c r="Q6" s="365">
        <v>4</v>
      </c>
      <c r="R6" s="366">
        <f>Q6/Q8</f>
        <v>0.04395604395604396</v>
      </c>
      <c r="S6" s="365">
        <v>5</v>
      </c>
      <c r="T6" s="366">
        <f>S6/S8</f>
        <v>0.054945054945054944</v>
      </c>
      <c r="U6" s="234"/>
      <c r="V6" s="233" t="e">
        <f>U6/U8</f>
        <v>#DIV/0!</v>
      </c>
      <c r="W6" s="234"/>
      <c r="X6" s="233" t="e">
        <f>W6/W8</f>
        <v>#DIV/0!</v>
      </c>
      <c r="Y6" s="235"/>
      <c r="Z6" s="233" t="e">
        <f>Y6/Y8</f>
        <v>#DIV/0!</v>
      </c>
      <c r="AA6" s="235"/>
      <c r="AB6" s="233" t="e">
        <f>AA6/AA8</f>
        <v>#DIV/0!</v>
      </c>
      <c r="CA6" s="88" t="s">
        <v>155</v>
      </c>
      <c r="CB6" s="95">
        <v>72</v>
      </c>
      <c r="CC6" s="105">
        <f>+D5</f>
        <v>0.9340659340659341</v>
      </c>
      <c r="CD6" s="134">
        <v>74</v>
      </c>
      <c r="CE6" s="105">
        <f>+F5</f>
        <v>0.9230769230769231</v>
      </c>
      <c r="CF6" s="105">
        <f>+H5</f>
        <v>0.9120879120879121</v>
      </c>
      <c r="CG6" s="134"/>
      <c r="CH6" s="107">
        <f>+J5</f>
        <v>0.9340659340659341</v>
      </c>
      <c r="CI6" s="134"/>
      <c r="CJ6" s="107">
        <v>0.9340659340659341</v>
      </c>
      <c r="CK6" s="128">
        <f>+N5</f>
        <v>0.945054945054945</v>
      </c>
      <c r="CL6" s="166">
        <v>0.9341</v>
      </c>
      <c r="CM6" s="167"/>
      <c r="CN6" s="167"/>
      <c r="CO6" s="172"/>
      <c r="CP6" s="107"/>
      <c r="CQ6" s="4"/>
      <c r="CR6" s="4"/>
    </row>
    <row r="7" spans="2:96" ht="23.25" customHeight="1">
      <c r="B7" s="90" t="s">
        <v>161</v>
      </c>
      <c r="C7" s="97">
        <v>1</v>
      </c>
      <c r="D7" s="106">
        <v>0.01098901098901099</v>
      </c>
      <c r="E7" s="97">
        <v>1</v>
      </c>
      <c r="F7" s="106">
        <f>E7/E8</f>
        <v>0.01098901098901099</v>
      </c>
      <c r="G7" s="97">
        <v>1</v>
      </c>
      <c r="H7" s="109">
        <f>G7/G8</f>
        <v>0.01098901098901099</v>
      </c>
      <c r="I7" s="97">
        <v>1</v>
      </c>
      <c r="J7" s="130">
        <f>I7/I8</f>
        <v>0.01098901098901099</v>
      </c>
      <c r="K7" s="97">
        <v>1</v>
      </c>
      <c r="L7" s="109">
        <f>K7/K8</f>
        <v>0.01098901098901099</v>
      </c>
      <c r="M7" s="316">
        <v>1</v>
      </c>
      <c r="N7" s="109">
        <f>M7/M8</f>
        <v>0.01098901098901099</v>
      </c>
      <c r="O7" s="97">
        <v>1</v>
      </c>
      <c r="P7" s="109">
        <f>O7/O8</f>
        <v>0.01098901098901099</v>
      </c>
      <c r="Q7" s="367">
        <v>0</v>
      </c>
      <c r="R7" s="368">
        <f>Q7/Q8</f>
        <v>0</v>
      </c>
      <c r="S7" s="367">
        <v>0</v>
      </c>
      <c r="T7" s="368">
        <f>S7/S8</f>
        <v>0</v>
      </c>
      <c r="U7" s="237"/>
      <c r="V7" s="236" t="e">
        <f>U7/U8</f>
        <v>#DIV/0!</v>
      </c>
      <c r="W7" s="237"/>
      <c r="X7" s="236" t="e">
        <f>W7/W8</f>
        <v>#DIV/0!</v>
      </c>
      <c r="Y7" s="238"/>
      <c r="Z7" s="236" t="e">
        <f>Y7/Y8</f>
        <v>#DIV/0!</v>
      </c>
      <c r="AA7" s="238"/>
      <c r="AB7" s="236" t="e">
        <f>AA7/AA8</f>
        <v>#DIV/0!</v>
      </c>
      <c r="CA7" s="89" t="s">
        <v>156</v>
      </c>
      <c r="CB7" s="96">
        <v>14</v>
      </c>
      <c r="CC7" s="101">
        <f>+D6</f>
        <v>0.054945054945054944</v>
      </c>
      <c r="CD7" s="135">
        <v>14</v>
      </c>
      <c r="CE7" s="101">
        <f>+F6</f>
        <v>0.06593406593406594</v>
      </c>
      <c r="CF7" s="101">
        <f>+H6</f>
        <v>0.07692307692307693</v>
      </c>
      <c r="CG7" s="135"/>
      <c r="CH7" s="108">
        <f>+J6</f>
        <v>0.054945054945054944</v>
      </c>
      <c r="CI7" s="135"/>
      <c r="CJ7" s="108">
        <v>0.054945054945054944</v>
      </c>
      <c r="CK7" s="129">
        <f>+N6</f>
        <v>0.04395604395604396</v>
      </c>
      <c r="CL7" s="168">
        <v>0.0549</v>
      </c>
      <c r="CM7" s="167"/>
      <c r="CN7" s="167"/>
      <c r="CO7" s="172"/>
      <c r="CP7" s="108"/>
      <c r="CQ7" s="4"/>
      <c r="CR7" s="4"/>
    </row>
    <row r="8" spans="2:96" ht="24.75" customHeight="1" thickBot="1">
      <c r="B8" s="91" t="s">
        <v>148</v>
      </c>
      <c r="C8" s="98">
        <f>C5+C6+C7</f>
        <v>91</v>
      </c>
      <c r="D8" s="99">
        <f>D5+D6+D7</f>
        <v>1</v>
      </c>
      <c r="E8" s="98">
        <f>E5+E6+E7</f>
        <v>91</v>
      </c>
      <c r="F8" s="100">
        <f>SUM(F5:F7)</f>
        <v>1</v>
      </c>
      <c r="G8" s="98">
        <f>G5+G6+G7</f>
        <v>91</v>
      </c>
      <c r="H8" s="100">
        <f>SUM(H5:H7)</f>
        <v>1</v>
      </c>
      <c r="I8" s="98">
        <f>I5+I6+I7</f>
        <v>91</v>
      </c>
      <c r="J8" s="262">
        <f aca="true" t="shared" si="0" ref="J8:AB8">SUM(J5:J7)</f>
        <v>1</v>
      </c>
      <c r="K8" s="98">
        <f t="shared" si="0"/>
        <v>91</v>
      </c>
      <c r="L8" s="290">
        <f t="shared" si="0"/>
        <v>1</v>
      </c>
      <c r="M8" s="317">
        <f t="shared" si="0"/>
        <v>91</v>
      </c>
      <c r="N8" s="290">
        <f t="shared" si="0"/>
        <v>0.9999999999999999</v>
      </c>
      <c r="O8" s="98">
        <f t="shared" si="0"/>
        <v>91</v>
      </c>
      <c r="P8" s="290">
        <f t="shared" si="0"/>
        <v>1</v>
      </c>
      <c r="Q8" s="369">
        <f t="shared" si="0"/>
        <v>91</v>
      </c>
      <c r="R8" s="370">
        <f t="shared" si="0"/>
        <v>1</v>
      </c>
      <c r="S8" s="369">
        <f t="shared" si="0"/>
        <v>91</v>
      </c>
      <c r="T8" s="370">
        <f t="shared" si="0"/>
        <v>1</v>
      </c>
      <c r="U8" s="239">
        <f t="shared" si="0"/>
        <v>0</v>
      </c>
      <c r="V8" s="240" t="e">
        <f t="shared" si="0"/>
        <v>#DIV/0!</v>
      </c>
      <c r="W8" s="239">
        <f t="shared" si="0"/>
        <v>0</v>
      </c>
      <c r="X8" s="241" t="e">
        <f t="shared" si="0"/>
        <v>#DIV/0!</v>
      </c>
      <c r="Y8" s="242">
        <f t="shared" si="0"/>
        <v>0</v>
      </c>
      <c r="Z8" s="241" t="e">
        <f t="shared" si="0"/>
        <v>#DIV/0!</v>
      </c>
      <c r="AA8" s="242">
        <f t="shared" si="0"/>
        <v>0</v>
      </c>
      <c r="AB8" s="241" t="e">
        <f t="shared" si="0"/>
        <v>#DIV/0!</v>
      </c>
      <c r="CA8" s="90" t="s">
        <v>157</v>
      </c>
      <c r="CB8" s="97">
        <v>4</v>
      </c>
      <c r="CC8" s="106">
        <f>+D7</f>
        <v>0.01098901098901099</v>
      </c>
      <c r="CD8" s="136">
        <v>2</v>
      </c>
      <c r="CE8" s="106">
        <f>+F7</f>
        <v>0.01098901098901099</v>
      </c>
      <c r="CF8" s="106">
        <f>+H7</f>
        <v>0.01098901098901099</v>
      </c>
      <c r="CG8" s="136"/>
      <c r="CH8" s="109">
        <f>+J7</f>
        <v>0.01098901098901099</v>
      </c>
      <c r="CI8" s="136"/>
      <c r="CJ8" s="109">
        <v>0.01098901098901099</v>
      </c>
      <c r="CK8" s="130">
        <f>+N7</f>
        <v>0.01098901098901099</v>
      </c>
      <c r="CL8" s="169">
        <v>0.011</v>
      </c>
      <c r="CM8" s="167"/>
      <c r="CN8" s="167"/>
      <c r="CO8" s="172"/>
      <c r="CP8" s="109"/>
      <c r="CQ8" s="4"/>
      <c r="CR8" s="4"/>
    </row>
    <row r="9" spans="79:96" ht="24" thickBot="1">
      <c r="CA9" s="91" t="s">
        <v>148</v>
      </c>
      <c r="CB9" s="98">
        <f>CB6+CB7+CB8</f>
        <v>90</v>
      </c>
      <c r="CC9" s="99">
        <f>CC6+CC7+CC8</f>
        <v>1</v>
      </c>
      <c r="CD9" s="98">
        <f>CD6+CD7+CD8</f>
        <v>90</v>
      </c>
      <c r="CE9" s="243">
        <f>SUM(CE6:CE8)</f>
        <v>1</v>
      </c>
      <c r="CF9" s="100">
        <f>SUM(CF6:CF8)</f>
        <v>1</v>
      </c>
      <c r="CG9" s="98">
        <f>CG6+CG7+CG8</f>
        <v>0</v>
      </c>
      <c r="CH9" s="100">
        <f>SUM(CH6:CH8)</f>
        <v>1</v>
      </c>
      <c r="CI9" s="98">
        <f>CI6+CI7+CI8</f>
        <v>0</v>
      </c>
      <c r="CJ9" s="100">
        <f aca="true" t="shared" si="1" ref="CJ9:CO9">SUM(CJ6:CJ8)</f>
        <v>1</v>
      </c>
      <c r="CK9" s="164">
        <f t="shared" si="1"/>
        <v>0.9999999999999999</v>
      </c>
      <c r="CL9" s="167">
        <f t="shared" si="1"/>
        <v>1</v>
      </c>
      <c r="CM9" s="167">
        <f t="shared" si="1"/>
        <v>0</v>
      </c>
      <c r="CN9" s="167">
        <f t="shared" si="1"/>
        <v>0</v>
      </c>
      <c r="CO9" s="4">
        <f t="shared" si="1"/>
        <v>0</v>
      </c>
      <c r="CP9" s="173">
        <f>SUM(CP6:CP8)</f>
        <v>0</v>
      </c>
      <c r="CQ9" s="4">
        <f>SUM(CQ6:CQ8)</f>
        <v>0</v>
      </c>
      <c r="CR9" s="4">
        <f>SUM(CR6:CR8)</f>
        <v>0</v>
      </c>
    </row>
    <row r="13" ht="15">
      <c r="L13" s="148"/>
    </row>
    <row r="14" ht="15">
      <c r="L14" s="148"/>
    </row>
    <row r="31" ht="15.75" thickBot="1"/>
    <row r="32" spans="2:4" ht="15.75" thickBot="1">
      <c r="B32" s="118" t="s">
        <v>60</v>
      </c>
      <c r="C32" s="119" t="s">
        <v>61</v>
      </c>
      <c r="D32" s="119" t="s">
        <v>57</v>
      </c>
    </row>
    <row r="33" spans="2:4" ht="26.25" thickBot="1">
      <c r="B33" s="215">
        <v>2013</v>
      </c>
      <c r="C33" s="217" t="s">
        <v>195</v>
      </c>
      <c r="D33" s="216">
        <f>+D5</f>
        <v>0.9340659340659341</v>
      </c>
    </row>
    <row r="34" spans="2:4" ht="15">
      <c r="B34" s="443">
        <v>2014</v>
      </c>
      <c r="C34" s="34" t="s">
        <v>69</v>
      </c>
      <c r="D34" s="39">
        <f>+F5</f>
        <v>0.9230769230769231</v>
      </c>
    </row>
    <row r="35" spans="2:4" ht="15">
      <c r="B35" s="443"/>
      <c r="C35" s="34" t="s">
        <v>70</v>
      </c>
      <c r="D35" s="247">
        <f>+H5</f>
        <v>0.9120879120879121</v>
      </c>
    </row>
    <row r="36" spans="2:4" ht="15">
      <c r="B36" s="443"/>
      <c r="C36" s="34" t="s">
        <v>71</v>
      </c>
      <c r="D36" s="247">
        <f>+J5</f>
        <v>0.9340659340659341</v>
      </c>
    </row>
    <row r="37" spans="2:4" ht="15">
      <c r="B37" s="443"/>
      <c r="C37" s="34" t="s">
        <v>72</v>
      </c>
      <c r="D37" s="247">
        <f>+J5</f>
        <v>0.9340659340659341</v>
      </c>
    </row>
    <row r="38" spans="2:4" ht="15">
      <c r="B38" s="443"/>
      <c r="C38" s="34" t="s">
        <v>73</v>
      </c>
      <c r="D38" s="247">
        <f>+N5</f>
        <v>0.945054945054945</v>
      </c>
    </row>
    <row r="39" spans="2:35" ht="15">
      <c r="B39" s="443"/>
      <c r="C39" s="34" t="s">
        <v>74</v>
      </c>
      <c r="D39" s="247">
        <f>+P5</f>
        <v>0.9340659340659341</v>
      </c>
      <c r="AI39" s="71"/>
    </row>
    <row r="40" spans="2:35" ht="15">
      <c r="B40" s="443"/>
      <c r="C40" s="34" t="s">
        <v>63</v>
      </c>
      <c r="D40" s="384">
        <v>0.956</v>
      </c>
      <c r="AI40" s="71"/>
    </row>
    <row r="41" spans="2:35" ht="15">
      <c r="B41" s="443"/>
      <c r="C41" s="34" t="s">
        <v>64</v>
      </c>
      <c r="D41" s="384">
        <v>0.9451</v>
      </c>
      <c r="AI41" s="71"/>
    </row>
    <row r="42" spans="2:4" ht="15">
      <c r="B42" s="443"/>
      <c r="C42" s="34" t="s">
        <v>65</v>
      </c>
      <c r="D42" s="384"/>
    </row>
    <row r="43" spans="2:4" ht="15">
      <c r="B43" s="443"/>
      <c r="C43" s="34" t="s">
        <v>66</v>
      </c>
      <c r="D43" s="211" t="e">
        <f>+V5</f>
        <v>#DIV/0!</v>
      </c>
    </row>
    <row r="44" spans="2:4" ht="15">
      <c r="B44" s="443"/>
      <c r="C44" s="34" t="s">
        <v>67</v>
      </c>
      <c r="D44" s="211" t="e">
        <f>+X5</f>
        <v>#DIV/0!</v>
      </c>
    </row>
    <row r="45" spans="2:4" ht="15.75" thickBot="1">
      <c r="B45" s="444"/>
      <c r="C45" s="40" t="s">
        <v>68</v>
      </c>
      <c r="D45" s="212" t="e">
        <f>+Z5</f>
        <v>#DIV/0!</v>
      </c>
    </row>
    <row r="46" spans="2:4" ht="15.75">
      <c r="B46" s="116"/>
      <c r="C46" s="114"/>
      <c r="D46" s="115"/>
    </row>
    <row r="47" spans="2:4" ht="15.75">
      <c r="B47" s="116"/>
      <c r="C47" s="114"/>
      <c r="D47" s="115"/>
    </row>
    <row r="49" ht="15.75" thickBot="1"/>
    <row r="50" spans="2:4" ht="15.75" thickBot="1">
      <c r="B50" s="120" t="s">
        <v>60</v>
      </c>
      <c r="C50" s="121" t="s">
        <v>61</v>
      </c>
      <c r="D50" s="121" t="s">
        <v>58</v>
      </c>
    </row>
    <row r="51" spans="2:4" ht="26.25" thickBot="1">
      <c r="B51" s="215">
        <v>2013</v>
      </c>
      <c r="C51" s="217" t="s">
        <v>195</v>
      </c>
      <c r="D51" s="216">
        <f>+D6</f>
        <v>0.054945054945054944</v>
      </c>
    </row>
    <row r="52" spans="2:4" ht="15">
      <c r="B52" s="445">
        <v>2014</v>
      </c>
      <c r="C52" s="30" t="s">
        <v>69</v>
      </c>
      <c r="D52" s="112">
        <f>+F6</f>
        <v>0.06593406593406594</v>
      </c>
    </row>
    <row r="53" spans="2:4" ht="15">
      <c r="B53" s="446"/>
      <c r="C53" s="31" t="s">
        <v>70</v>
      </c>
      <c r="D53" s="261">
        <f>+H6</f>
        <v>0.07692307692307693</v>
      </c>
    </row>
    <row r="54" spans="2:4" ht="15">
      <c r="B54" s="446"/>
      <c r="C54" s="31" t="s">
        <v>71</v>
      </c>
      <c r="D54" s="261">
        <f>+J6</f>
        <v>0.054945054945054944</v>
      </c>
    </row>
    <row r="55" spans="2:4" ht="15">
      <c r="B55" s="446"/>
      <c r="C55" s="31" t="s">
        <v>72</v>
      </c>
      <c r="D55" s="291">
        <f>+J6</f>
        <v>0.054945054945054944</v>
      </c>
    </row>
    <row r="56" spans="2:4" ht="15">
      <c r="B56" s="446"/>
      <c r="C56" s="31" t="s">
        <v>73</v>
      </c>
      <c r="D56" s="261">
        <f>+N6</f>
        <v>0.04395604395604396</v>
      </c>
    </row>
    <row r="57" spans="2:4" ht="15">
      <c r="B57" s="446"/>
      <c r="C57" s="31" t="s">
        <v>74</v>
      </c>
      <c r="D57" s="261">
        <f>+N6</f>
        <v>0.04395604395604396</v>
      </c>
    </row>
    <row r="58" spans="2:4" ht="15">
      <c r="B58" s="446"/>
      <c r="C58" s="31" t="s">
        <v>63</v>
      </c>
      <c r="D58" s="291">
        <v>0.044</v>
      </c>
    </row>
    <row r="59" spans="2:4" ht="15">
      <c r="B59" s="446"/>
      <c r="C59" s="31" t="s">
        <v>64</v>
      </c>
      <c r="D59" s="291">
        <v>0.0549</v>
      </c>
    </row>
    <row r="60" spans="2:4" ht="15">
      <c r="B60" s="446"/>
      <c r="C60" s="31" t="s">
        <v>65</v>
      </c>
      <c r="D60" s="291"/>
    </row>
    <row r="61" spans="2:4" ht="15">
      <c r="B61" s="446"/>
      <c r="C61" s="31" t="s">
        <v>66</v>
      </c>
      <c r="D61" s="213" t="e">
        <f>+V6</f>
        <v>#DIV/0!</v>
      </c>
    </row>
    <row r="62" spans="2:4" ht="15">
      <c r="B62" s="446"/>
      <c r="C62" s="31" t="s">
        <v>67</v>
      </c>
      <c r="D62" s="213" t="e">
        <f>+X6</f>
        <v>#DIV/0!</v>
      </c>
    </row>
    <row r="63" spans="2:4" ht="15.75" thickBot="1">
      <c r="B63" s="447"/>
      <c r="C63" s="32" t="s">
        <v>68</v>
      </c>
      <c r="D63" s="214" t="e">
        <f>+Z6</f>
        <v>#DIV/0!</v>
      </c>
    </row>
    <row r="64" spans="2:4" ht="15.75">
      <c r="B64" s="113"/>
      <c r="C64" s="110"/>
      <c r="D64" s="117"/>
    </row>
    <row r="65" spans="2:4" ht="15.75">
      <c r="B65" s="113"/>
      <c r="C65" s="110"/>
      <c r="D65" s="117"/>
    </row>
    <row r="66" spans="2:4" ht="15.75">
      <c r="B66" s="113"/>
      <c r="C66" s="110"/>
      <c r="D66" s="111"/>
    </row>
    <row r="67" ht="15.75" thickBot="1"/>
    <row r="68" spans="2:4" ht="15.75" thickBot="1">
      <c r="B68" s="49" t="s">
        <v>60</v>
      </c>
      <c r="C68" s="50" t="s">
        <v>61</v>
      </c>
      <c r="D68" s="50" t="s">
        <v>59</v>
      </c>
    </row>
    <row r="69" spans="2:4" ht="26.25" thickBot="1">
      <c r="B69" s="215">
        <v>2013</v>
      </c>
      <c r="C69" s="217" t="s">
        <v>195</v>
      </c>
      <c r="D69" s="216">
        <f>+D7</f>
        <v>0.01098901098901099</v>
      </c>
    </row>
    <row r="70" spans="2:4" ht="15">
      <c r="B70" s="448">
        <v>2014</v>
      </c>
      <c r="C70" s="30" t="s">
        <v>69</v>
      </c>
      <c r="D70" s="46">
        <f>+F7</f>
        <v>0.01098901098901099</v>
      </c>
    </row>
    <row r="71" spans="2:4" ht="15">
      <c r="B71" s="430"/>
      <c r="C71" s="31" t="s">
        <v>70</v>
      </c>
      <c r="D71" s="260">
        <f>+H7</f>
        <v>0.01098901098901099</v>
      </c>
    </row>
    <row r="72" spans="2:4" ht="15">
      <c r="B72" s="430"/>
      <c r="C72" s="31" t="s">
        <v>71</v>
      </c>
      <c r="D72" s="260">
        <f>+J7</f>
        <v>0.01098901098901099</v>
      </c>
    </row>
    <row r="73" spans="2:4" ht="15">
      <c r="B73" s="430"/>
      <c r="C73" s="31" t="s">
        <v>72</v>
      </c>
      <c r="D73" s="292">
        <f>+L7</f>
        <v>0.01098901098901099</v>
      </c>
    </row>
    <row r="74" spans="2:4" ht="15">
      <c r="B74" s="430"/>
      <c r="C74" s="31" t="s">
        <v>73</v>
      </c>
      <c r="D74" s="260">
        <f>+N7</f>
        <v>0.01098901098901099</v>
      </c>
    </row>
    <row r="75" spans="2:4" ht="15">
      <c r="B75" s="430"/>
      <c r="C75" s="31" t="s">
        <v>74</v>
      </c>
      <c r="D75" s="260">
        <f>+N7</f>
        <v>0.01098901098901099</v>
      </c>
    </row>
    <row r="76" spans="2:4" ht="15">
      <c r="B76" s="430"/>
      <c r="C76" s="31" t="s">
        <v>63</v>
      </c>
      <c r="D76" s="292">
        <v>0</v>
      </c>
    </row>
    <row r="77" spans="2:4" ht="15">
      <c r="B77" s="430"/>
      <c r="C77" s="31" t="s">
        <v>64</v>
      </c>
      <c r="D77" s="292">
        <v>0</v>
      </c>
    </row>
    <row r="78" spans="2:4" ht="15">
      <c r="B78" s="430"/>
      <c r="C78" s="31" t="s">
        <v>65</v>
      </c>
      <c r="D78" s="218">
        <f>+T7</f>
        <v>0</v>
      </c>
    </row>
    <row r="79" spans="2:4" ht="15">
      <c r="B79" s="430"/>
      <c r="C79" s="31" t="s">
        <v>66</v>
      </c>
      <c r="D79" s="218" t="e">
        <f>+V7</f>
        <v>#DIV/0!</v>
      </c>
    </row>
    <row r="80" spans="2:4" ht="15">
      <c r="B80" s="430"/>
      <c r="C80" s="31" t="s">
        <v>67</v>
      </c>
      <c r="D80" s="218" t="e">
        <f>+X7</f>
        <v>#DIV/0!</v>
      </c>
    </row>
    <row r="81" spans="2:4" ht="15.75" thickBot="1">
      <c r="B81" s="431"/>
      <c r="C81" s="32" t="s">
        <v>68</v>
      </c>
      <c r="D81" s="219" t="e">
        <f>+Z7</f>
        <v>#DIV/0!</v>
      </c>
    </row>
  </sheetData>
  <sheetProtection/>
  <mergeCells count="17">
    <mergeCell ref="B34:B45"/>
    <mergeCell ref="B52:B63"/>
    <mergeCell ref="B70:B81"/>
    <mergeCell ref="M3:N3"/>
    <mergeCell ref="K3:L3"/>
    <mergeCell ref="C3:D3"/>
    <mergeCell ref="E3:F3"/>
    <mergeCell ref="G3:H3"/>
    <mergeCell ref="AA3:AB3"/>
    <mergeCell ref="C2:AB2"/>
    <mergeCell ref="O3:P3"/>
    <mergeCell ref="Q3:R3"/>
    <mergeCell ref="S3:T3"/>
    <mergeCell ref="U3:V3"/>
    <mergeCell ref="W3:X3"/>
    <mergeCell ref="Y3:Z3"/>
    <mergeCell ref="I3:J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7"/>
  <sheetViews>
    <sheetView showGridLines="0" zoomScalePageLayoutView="0" workbookViewId="0" topLeftCell="A1">
      <selection activeCell="P14" sqref="P14"/>
    </sheetView>
  </sheetViews>
  <sheetFormatPr defaultColWidth="11.421875" defaultRowHeight="15"/>
  <cols>
    <col min="1" max="1" width="2.57421875" style="0" customWidth="1"/>
    <col min="2" max="2" width="16.57421875" style="0" customWidth="1"/>
  </cols>
  <sheetData>
    <row r="2" spans="2:14" ht="15" customHeight="1">
      <c r="B2" s="450" t="s">
        <v>196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2:14" ht="15" customHeight="1"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</row>
    <row r="4" spans="2:14" ht="15" customHeight="1"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</row>
    <row r="5" ht="15.75" thickBot="1"/>
    <row r="6" spans="2:14" ht="15.75" thickBot="1">
      <c r="B6" s="144" t="s">
        <v>195</v>
      </c>
      <c r="C6" s="145" t="s">
        <v>69</v>
      </c>
      <c r="D6" s="145" t="s">
        <v>70</v>
      </c>
      <c r="E6" s="145" t="s">
        <v>71</v>
      </c>
      <c r="F6" s="145" t="s">
        <v>72</v>
      </c>
      <c r="G6" s="145" t="s">
        <v>73</v>
      </c>
      <c r="H6" s="145" t="s">
        <v>74</v>
      </c>
      <c r="I6" s="145" t="s">
        <v>63</v>
      </c>
      <c r="J6" s="145" t="s">
        <v>64</v>
      </c>
      <c r="K6" s="145" t="s">
        <v>65</v>
      </c>
      <c r="L6" s="145" t="s">
        <v>66</v>
      </c>
      <c r="M6" s="145" t="s">
        <v>67</v>
      </c>
      <c r="N6" s="146" t="s">
        <v>68</v>
      </c>
    </row>
    <row r="7" spans="2:14" ht="15.75" thickBot="1">
      <c r="B7" s="147">
        <v>9149</v>
      </c>
      <c r="C7" s="143">
        <v>8792</v>
      </c>
      <c r="D7" s="143">
        <v>10619</v>
      </c>
      <c r="E7" s="143">
        <v>8730</v>
      </c>
      <c r="F7" s="143">
        <v>9741</v>
      </c>
      <c r="G7" s="142">
        <v>6670</v>
      </c>
      <c r="H7" s="142">
        <v>8218</v>
      </c>
      <c r="I7" s="142">
        <v>6686</v>
      </c>
      <c r="J7" s="142">
        <v>8153</v>
      </c>
      <c r="K7" s="142"/>
      <c r="L7" s="142"/>
      <c r="M7" s="143"/>
      <c r="N7" s="143"/>
    </row>
  </sheetData>
  <sheetProtection/>
  <mergeCells count="1">
    <mergeCell ref="B2:N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7"/>
  <sheetViews>
    <sheetView showGridLines="0" zoomScalePageLayoutView="0" workbookViewId="0" topLeftCell="A1">
      <selection activeCell="Q15" sqref="Q15"/>
    </sheetView>
  </sheetViews>
  <sheetFormatPr defaultColWidth="11.421875" defaultRowHeight="15"/>
  <cols>
    <col min="1" max="1" width="3.00390625" style="0" customWidth="1"/>
    <col min="2" max="2" width="15.57421875" style="0" customWidth="1"/>
  </cols>
  <sheetData>
    <row r="2" spans="2:14" ht="15" customHeight="1">
      <c r="B2" s="450" t="s">
        <v>197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2:14" ht="15" customHeight="1"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</row>
    <row r="4" spans="2:14" ht="15" customHeight="1"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</row>
    <row r="5" ht="15.75" thickBot="1"/>
    <row r="6" spans="2:14" ht="15">
      <c r="B6" s="244" t="s">
        <v>195</v>
      </c>
      <c r="C6" s="144" t="s">
        <v>69</v>
      </c>
      <c r="D6" s="145" t="s">
        <v>70</v>
      </c>
      <c r="E6" s="145" t="s">
        <v>71</v>
      </c>
      <c r="F6" s="145" t="s">
        <v>72</v>
      </c>
      <c r="G6" s="145" t="s">
        <v>73</v>
      </c>
      <c r="H6" s="145" t="s">
        <v>74</v>
      </c>
      <c r="I6" s="145" t="s">
        <v>63</v>
      </c>
      <c r="J6" s="145" t="s">
        <v>64</v>
      </c>
      <c r="K6" s="145" t="s">
        <v>65</v>
      </c>
      <c r="L6" s="145" t="s">
        <v>66</v>
      </c>
      <c r="M6" s="145" t="s">
        <v>67</v>
      </c>
      <c r="N6" s="146" t="s">
        <v>68</v>
      </c>
    </row>
    <row r="7" spans="2:14" ht="15.75" thickBot="1">
      <c r="B7" s="141">
        <v>9950</v>
      </c>
      <c r="C7" s="141">
        <v>9999</v>
      </c>
      <c r="D7" s="142">
        <v>12285</v>
      </c>
      <c r="E7" s="142">
        <v>12741</v>
      </c>
      <c r="F7" s="142">
        <v>12373</v>
      </c>
      <c r="G7" s="142">
        <v>13541</v>
      </c>
      <c r="H7" s="142">
        <v>11179</v>
      </c>
      <c r="I7" s="142">
        <v>13609</v>
      </c>
      <c r="J7" s="142">
        <v>13494</v>
      </c>
      <c r="K7" s="142"/>
      <c r="L7" s="142"/>
      <c r="M7" s="142"/>
      <c r="N7" s="143"/>
    </row>
  </sheetData>
  <sheetProtection/>
  <mergeCells count="1">
    <mergeCell ref="B2:N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PageLayoutView="0" workbookViewId="0" topLeftCell="F19">
      <selection activeCell="Q7" sqref="Q7"/>
    </sheetView>
  </sheetViews>
  <sheetFormatPr defaultColWidth="11.421875" defaultRowHeight="15"/>
  <cols>
    <col min="1" max="1" width="1.8515625" style="0" customWidth="1"/>
    <col min="2" max="2" width="37.421875" style="0" customWidth="1"/>
    <col min="3" max="3" width="13.421875" style="0" bestFit="1" customWidth="1"/>
    <col min="4" max="4" width="16.421875" style="0" customWidth="1"/>
    <col min="5" max="5" width="13.421875" style="0" bestFit="1" customWidth="1"/>
    <col min="6" max="6" width="14.57421875" style="0" customWidth="1"/>
    <col min="7" max="7" width="15.421875" style="0" bestFit="1" customWidth="1"/>
    <col min="8" max="8" width="16.00390625" style="0" customWidth="1"/>
    <col min="9" max="9" width="16.140625" style="0" customWidth="1"/>
    <col min="10" max="11" width="13.57421875" style="0" customWidth="1"/>
    <col min="12" max="12" width="14.140625" style="0" customWidth="1"/>
    <col min="13" max="13" width="13.140625" style="0" customWidth="1"/>
    <col min="14" max="14" width="14.7109375" style="0" customWidth="1"/>
    <col min="15" max="15" width="18.140625" style="0" customWidth="1"/>
    <col min="16" max="17" width="13.421875" style="0" bestFit="1" customWidth="1"/>
    <col min="18" max="18" width="15.57421875" style="0" customWidth="1"/>
    <col min="19" max="19" width="13.57421875" style="0" customWidth="1"/>
    <col min="20" max="20" width="10.140625" style="0" hidden="1" customWidth="1"/>
    <col min="21" max="21" width="34.57421875" style="0" hidden="1" customWidth="1"/>
    <col min="22" max="29" width="13.421875" style="0" hidden="1" customWidth="1"/>
  </cols>
  <sheetData>
    <row r="1" ht="15.75" thickBot="1"/>
    <row r="2" spans="3:14" ht="19.5" thickBot="1">
      <c r="C2" s="432" t="s">
        <v>127</v>
      </c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4"/>
    </row>
    <row r="3" spans="3:14" ht="32.25" thickBot="1">
      <c r="C3" s="137" t="s">
        <v>151</v>
      </c>
      <c r="D3" s="138" t="s">
        <v>152</v>
      </c>
      <c r="E3" s="140" t="s">
        <v>143</v>
      </c>
      <c r="F3" s="138" t="s">
        <v>153</v>
      </c>
      <c r="G3" s="138" t="s">
        <v>154</v>
      </c>
      <c r="H3" s="138" t="s">
        <v>169</v>
      </c>
      <c r="I3" s="138" t="s">
        <v>171</v>
      </c>
      <c r="J3" s="138" t="s">
        <v>172</v>
      </c>
      <c r="K3" s="138" t="s">
        <v>173</v>
      </c>
      <c r="L3" s="138" t="s">
        <v>174</v>
      </c>
      <c r="M3" s="138" t="s">
        <v>175</v>
      </c>
      <c r="N3" s="139" t="s">
        <v>176</v>
      </c>
    </row>
    <row r="4" spans="2:16" ht="56.25">
      <c r="B4" s="72" t="s">
        <v>145</v>
      </c>
      <c r="C4" s="73">
        <v>72</v>
      </c>
      <c r="D4" s="74">
        <v>74</v>
      </c>
      <c r="E4" s="75">
        <v>75</v>
      </c>
      <c r="F4" s="75">
        <v>77</v>
      </c>
      <c r="G4" s="75">
        <v>80</v>
      </c>
      <c r="H4" s="75">
        <v>80</v>
      </c>
      <c r="I4" s="75">
        <v>82</v>
      </c>
      <c r="J4" s="75">
        <v>83</v>
      </c>
      <c r="K4" s="75">
        <v>82</v>
      </c>
      <c r="L4" s="75">
        <v>86</v>
      </c>
      <c r="M4" s="75">
        <v>85</v>
      </c>
      <c r="N4" s="76">
        <v>85</v>
      </c>
      <c r="P4" s="18"/>
    </row>
    <row r="5" spans="2:16" ht="50.25" customHeight="1">
      <c r="B5" s="85" t="s">
        <v>146</v>
      </c>
      <c r="C5" s="86">
        <v>14</v>
      </c>
      <c r="D5" s="82">
        <v>14</v>
      </c>
      <c r="E5" s="83">
        <v>15</v>
      </c>
      <c r="F5" s="83">
        <v>11</v>
      </c>
      <c r="G5" s="83">
        <v>9</v>
      </c>
      <c r="H5" s="83">
        <v>8</v>
      </c>
      <c r="I5" s="83">
        <v>7</v>
      </c>
      <c r="J5" s="83">
        <v>7</v>
      </c>
      <c r="K5" s="83">
        <v>8</v>
      </c>
      <c r="L5" s="83">
        <v>4</v>
      </c>
      <c r="M5" s="83">
        <v>5</v>
      </c>
      <c r="N5" s="84">
        <v>5</v>
      </c>
      <c r="P5" s="14"/>
    </row>
    <row r="6" spans="2:14" ht="43.5" customHeight="1">
      <c r="B6" s="77" t="s">
        <v>147</v>
      </c>
      <c r="C6" s="78">
        <v>4</v>
      </c>
      <c r="D6" s="79">
        <v>2</v>
      </c>
      <c r="E6" s="80">
        <v>1</v>
      </c>
      <c r="F6" s="80">
        <v>3</v>
      </c>
      <c r="G6" s="80">
        <v>2</v>
      </c>
      <c r="H6" s="80">
        <v>3</v>
      </c>
      <c r="I6" s="80">
        <v>2</v>
      </c>
      <c r="J6" s="80">
        <v>1</v>
      </c>
      <c r="K6" s="80">
        <v>1</v>
      </c>
      <c r="L6" s="80">
        <v>1</v>
      </c>
      <c r="M6" s="80">
        <v>1</v>
      </c>
      <c r="N6" s="81">
        <v>1</v>
      </c>
    </row>
    <row r="7" spans="2:14" ht="39.75" customHeight="1">
      <c r="B7" s="28" t="s">
        <v>93</v>
      </c>
      <c r="C7" s="25">
        <f aca="true" t="shared" si="0" ref="C7:H7">SUM(C4:C6)</f>
        <v>90</v>
      </c>
      <c r="D7" s="1">
        <f t="shared" si="0"/>
        <v>90</v>
      </c>
      <c r="E7" s="2">
        <f t="shared" si="0"/>
        <v>91</v>
      </c>
      <c r="F7" s="2">
        <f t="shared" si="0"/>
        <v>91</v>
      </c>
      <c r="G7" s="2">
        <f t="shared" si="0"/>
        <v>91</v>
      </c>
      <c r="H7" s="2">
        <f t="shared" si="0"/>
        <v>91</v>
      </c>
      <c r="I7" s="2">
        <f aca="true" t="shared" si="1" ref="I7:N7">SUM(I4:I6)</f>
        <v>91</v>
      </c>
      <c r="J7" s="2">
        <f t="shared" si="1"/>
        <v>91</v>
      </c>
      <c r="K7" s="2">
        <f t="shared" si="1"/>
        <v>91</v>
      </c>
      <c r="L7" s="2">
        <f t="shared" si="1"/>
        <v>91</v>
      </c>
      <c r="M7" s="2">
        <f t="shared" si="1"/>
        <v>91</v>
      </c>
      <c r="N7" s="2">
        <f t="shared" si="1"/>
        <v>91</v>
      </c>
    </row>
    <row r="8" spans="2:14" ht="38.25" thickBot="1">
      <c r="B8" s="29" t="s">
        <v>94</v>
      </c>
      <c r="C8" s="27">
        <f aca="true" t="shared" si="2" ref="C8:N8">C4/C7</f>
        <v>0.8</v>
      </c>
      <c r="D8" s="3">
        <f t="shared" si="2"/>
        <v>0.8222222222222222</v>
      </c>
      <c r="E8" s="3">
        <f t="shared" si="2"/>
        <v>0.8241758241758241</v>
      </c>
      <c r="F8" s="3">
        <f t="shared" si="2"/>
        <v>0.8461538461538461</v>
      </c>
      <c r="G8" s="3">
        <f t="shared" si="2"/>
        <v>0.8791208791208791</v>
      </c>
      <c r="H8" s="3">
        <f t="shared" si="2"/>
        <v>0.8791208791208791</v>
      </c>
      <c r="I8" s="3">
        <f t="shared" si="2"/>
        <v>0.9010989010989011</v>
      </c>
      <c r="J8" s="3">
        <f t="shared" si="2"/>
        <v>0.9120879120879121</v>
      </c>
      <c r="K8" s="3">
        <f t="shared" si="2"/>
        <v>0.9010989010989011</v>
      </c>
      <c r="L8" s="3">
        <f t="shared" si="2"/>
        <v>0.945054945054945</v>
      </c>
      <c r="M8" s="3">
        <f t="shared" si="2"/>
        <v>0.9340659340659341</v>
      </c>
      <c r="N8" s="3">
        <f t="shared" si="2"/>
        <v>0.9340659340659341</v>
      </c>
    </row>
    <row r="9" ht="15.75" thickBot="1"/>
    <row r="10" spans="3:14" ht="15">
      <c r="C10" s="19">
        <v>-0.027</v>
      </c>
      <c r="D10" s="20">
        <f aca="true" t="shared" si="3" ref="D10:J10">(D8-C8)/C8</f>
        <v>0.02777777777777768</v>
      </c>
      <c r="E10" s="20">
        <f t="shared" si="3"/>
        <v>0.0023760023760023676</v>
      </c>
      <c r="F10" s="20">
        <f t="shared" si="3"/>
        <v>0.026666666666666707</v>
      </c>
      <c r="G10" s="20">
        <f t="shared" si="3"/>
        <v>0.03896103896103895</v>
      </c>
      <c r="H10" s="20">
        <f t="shared" si="3"/>
        <v>0</v>
      </c>
      <c r="I10" s="20">
        <f t="shared" si="3"/>
        <v>0.02500000000000004</v>
      </c>
      <c r="J10" s="20">
        <f t="shared" si="3"/>
        <v>0.01219512195121947</v>
      </c>
      <c r="K10" s="20">
        <f>(K8-J8)/J8</f>
        <v>-0.012048192771084295</v>
      </c>
      <c r="L10" s="20">
        <f>(L8-K8)/K8</f>
        <v>0.048780487804877995</v>
      </c>
      <c r="M10" s="20">
        <f>(M8-L8)/L8</f>
        <v>-0.011627906976744144</v>
      </c>
      <c r="N10" s="20">
        <f>(N8-M8)/M8</f>
        <v>0</v>
      </c>
    </row>
    <row r="11" spans="2:14" ht="15.75" thickBot="1">
      <c r="B11" s="425" t="s">
        <v>95</v>
      </c>
      <c r="C11" s="21">
        <v>0.8</v>
      </c>
      <c r="D11" s="22">
        <f aca="true" t="shared" si="4" ref="D11:K11">(C8*D10)+C8</f>
        <v>0.8222222222222222</v>
      </c>
      <c r="E11" s="22">
        <f t="shared" si="4"/>
        <v>0.8241758241758241</v>
      </c>
      <c r="F11" s="22">
        <f t="shared" si="4"/>
        <v>0.8461538461538461</v>
      </c>
      <c r="G11" s="22">
        <f t="shared" si="4"/>
        <v>0.8791208791208791</v>
      </c>
      <c r="H11" s="22">
        <f t="shared" si="4"/>
        <v>0.8791208791208791</v>
      </c>
      <c r="I11" s="22">
        <f t="shared" si="4"/>
        <v>0.9010989010989011</v>
      </c>
      <c r="J11" s="22">
        <f t="shared" si="4"/>
        <v>0.9120879120879121</v>
      </c>
      <c r="K11" s="22">
        <f t="shared" si="4"/>
        <v>0.9010989010989011</v>
      </c>
      <c r="L11" s="22">
        <f>(K8*L10)+K8</f>
        <v>0.945054945054945</v>
      </c>
      <c r="M11" s="22">
        <f>(L8*M10)+L8</f>
        <v>0.9340659340659341</v>
      </c>
      <c r="N11" s="22">
        <f>(M8*N10)+M8</f>
        <v>0.9340659340659341</v>
      </c>
    </row>
    <row r="12" spans="2:14" ht="15.75" thickBot="1">
      <c r="B12" s="425"/>
      <c r="C12" s="23">
        <v>1.3333</v>
      </c>
      <c r="D12" s="24">
        <f aca="true" t="shared" si="5" ref="D12:I12">D8/60%</f>
        <v>1.3703703703703705</v>
      </c>
      <c r="E12" s="24">
        <f t="shared" si="5"/>
        <v>1.3736263736263736</v>
      </c>
      <c r="F12" s="24">
        <f t="shared" si="5"/>
        <v>1.4102564102564104</v>
      </c>
      <c r="G12" s="24">
        <f t="shared" si="5"/>
        <v>1.4652014652014653</v>
      </c>
      <c r="H12" s="24">
        <f t="shared" si="5"/>
        <v>1.4652014652014653</v>
      </c>
      <c r="I12" s="24">
        <f t="shared" si="5"/>
        <v>1.5018315018315018</v>
      </c>
      <c r="J12" s="24">
        <f>J8/60%</f>
        <v>1.52014652014652</v>
      </c>
      <c r="K12" s="24">
        <f>K8/60%</f>
        <v>1.5018315018315018</v>
      </c>
      <c r="L12" s="24">
        <f>L8/60%</f>
        <v>1.575091575091575</v>
      </c>
      <c r="M12" s="24">
        <f>M8/60%</f>
        <v>1.5567765567765568</v>
      </c>
      <c r="N12" s="24">
        <f>N8/60%</f>
        <v>1.5567765567765568</v>
      </c>
    </row>
    <row r="15" spans="7:18" ht="15.75" customHeight="1" thickBot="1">
      <c r="G15" t="s">
        <v>87</v>
      </c>
      <c r="P15" s="26"/>
      <c r="Q15" s="26"/>
      <c r="R15" s="26"/>
    </row>
    <row r="16" spans="2:18" ht="30.75" thickBot="1">
      <c r="B16" s="42" t="s">
        <v>60</v>
      </c>
      <c r="C16" s="43" t="s">
        <v>61</v>
      </c>
      <c r="D16" s="43" t="s">
        <v>62</v>
      </c>
      <c r="P16" s="26"/>
      <c r="Q16" s="26"/>
      <c r="R16" s="26"/>
    </row>
    <row r="17" spans="2:18" ht="15" customHeight="1">
      <c r="B17" s="451">
        <v>2013</v>
      </c>
      <c r="C17" s="33" t="s">
        <v>69</v>
      </c>
      <c r="D17" s="38">
        <v>0.8</v>
      </c>
      <c r="P17" s="26"/>
      <c r="Q17" s="26"/>
      <c r="R17" s="26"/>
    </row>
    <row r="18" spans="2:18" ht="15" customHeight="1">
      <c r="B18" s="426"/>
      <c r="C18" s="34" t="s">
        <v>70</v>
      </c>
      <c r="D18" s="39">
        <v>0.8222</v>
      </c>
      <c r="P18" s="26"/>
      <c r="Q18" s="26"/>
      <c r="R18" s="26"/>
    </row>
    <row r="19" spans="2:18" ht="15" customHeight="1">
      <c r="B19" s="426"/>
      <c r="C19" s="34" t="s">
        <v>71</v>
      </c>
      <c r="D19" s="39">
        <f>+'Consolidado Estadisticas'!D48</f>
        <v>0.8241758241758241</v>
      </c>
      <c r="P19" s="26"/>
      <c r="Q19" s="26"/>
      <c r="R19" s="26"/>
    </row>
    <row r="20" spans="2:18" ht="15" customHeight="1">
      <c r="B20" s="426"/>
      <c r="C20" s="34" t="s">
        <v>72</v>
      </c>
      <c r="D20" s="39">
        <v>0.8462</v>
      </c>
      <c r="P20" s="26"/>
      <c r="Q20" s="26"/>
      <c r="R20" s="26"/>
    </row>
    <row r="21" spans="2:18" ht="15" customHeight="1">
      <c r="B21" s="426"/>
      <c r="C21" s="34" t="s">
        <v>73</v>
      </c>
      <c r="D21" s="39">
        <f>+G8</f>
        <v>0.8791208791208791</v>
      </c>
      <c r="P21" s="26"/>
      <c r="Q21" s="26"/>
      <c r="R21" s="26"/>
    </row>
    <row r="22" spans="2:18" ht="15" customHeight="1">
      <c r="B22" s="426"/>
      <c r="C22" s="34" t="s">
        <v>74</v>
      </c>
      <c r="D22" s="39">
        <f>+H8</f>
        <v>0.8791208791208791</v>
      </c>
      <c r="P22" s="26"/>
      <c r="Q22" s="26"/>
      <c r="R22" s="26"/>
    </row>
    <row r="23" spans="2:18" ht="15" customHeight="1">
      <c r="B23" s="426"/>
      <c r="C23" s="34" t="s">
        <v>63</v>
      </c>
      <c r="D23" s="39">
        <v>0.9011</v>
      </c>
      <c r="P23" s="26"/>
      <c r="Q23" s="26"/>
      <c r="R23" s="26"/>
    </row>
    <row r="24" spans="2:18" ht="15" customHeight="1">
      <c r="B24" s="426"/>
      <c r="C24" s="34" t="s">
        <v>64</v>
      </c>
      <c r="D24" s="39">
        <v>0.9121</v>
      </c>
      <c r="P24" s="26"/>
      <c r="Q24" s="26"/>
      <c r="R24" s="26"/>
    </row>
    <row r="25" spans="2:18" ht="15" customHeight="1">
      <c r="B25" s="426"/>
      <c r="C25" s="34" t="s">
        <v>65</v>
      </c>
      <c r="D25" s="39">
        <v>0.9011</v>
      </c>
      <c r="P25" s="26"/>
      <c r="Q25" s="26"/>
      <c r="R25" s="26"/>
    </row>
    <row r="26" spans="2:18" ht="15" customHeight="1">
      <c r="B26" s="426"/>
      <c r="C26" s="34" t="s">
        <v>66</v>
      </c>
      <c r="D26" s="39">
        <v>0.9451</v>
      </c>
      <c r="P26" s="26"/>
      <c r="Q26" s="26"/>
      <c r="R26" s="26"/>
    </row>
    <row r="27" spans="2:18" ht="15" customHeight="1">
      <c r="B27" s="426"/>
      <c r="C27" s="34" t="s">
        <v>67</v>
      </c>
      <c r="D27" s="39">
        <v>0.9341</v>
      </c>
      <c r="P27" s="26"/>
      <c r="Q27" s="26"/>
      <c r="R27" s="26"/>
    </row>
    <row r="28" spans="2:18" ht="15.75" customHeight="1" thickBot="1">
      <c r="B28" s="427"/>
      <c r="C28" s="40" t="s">
        <v>68</v>
      </c>
      <c r="D28" s="41">
        <v>0.9341</v>
      </c>
      <c r="P28" s="26"/>
      <c r="Q28" s="26"/>
      <c r="R28" s="26"/>
    </row>
    <row r="29" spans="16:18" ht="15" customHeight="1">
      <c r="P29" s="26"/>
      <c r="Q29" s="26"/>
      <c r="R29" s="26"/>
    </row>
    <row r="30" spans="16:18" ht="15" customHeight="1">
      <c r="P30" s="26"/>
      <c r="Q30" s="26"/>
      <c r="R30" s="26"/>
    </row>
    <row r="32" ht="15.75" thickBot="1"/>
    <row r="33" spans="2:4" ht="30.75" thickBot="1">
      <c r="B33" s="44" t="s">
        <v>60</v>
      </c>
      <c r="C33" s="45" t="s">
        <v>61</v>
      </c>
      <c r="D33" s="45" t="s">
        <v>75</v>
      </c>
    </row>
    <row r="34" spans="2:4" ht="15">
      <c r="B34" s="452">
        <v>2013</v>
      </c>
      <c r="C34" s="30" t="s">
        <v>69</v>
      </c>
      <c r="D34" s="35">
        <v>103620</v>
      </c>
    </row>
    <row r="35" spans="2:4" ht="15">
      <c r="B35" s="428"/>
      <c r="C35" s="31" t="s">
        <v>70</v>
      </c>
      <c r="D35" s="36">
        <v>134478</v>
      </c>
    </row>
    <row r="36" spans="2:4" ht="15">
      <c r="B36" s="428"/>
      <c r="C36" s="31" t="s">
        <v>71</v>
      </c>
      <c r="D36" s="36">
        <v>109267</v>
      </c>
    </row>
    <row r="37" spans="2:4" ht="15">
      <c r="B37" s="428"/>
      <c r="C37" s="31" t="s">
        <v>72</v>
      </c>
      <c r="D37" s="36">
        <v>132651</v>
      </c>
    </row>
    <row r="38" spans="2:4" ht="15">
      <c r="B38" s="428"/>
      <c r="C38" s="31" t="s">
        <v>73</v>
      </c>
      <c r="D38" s="36">
        <v>123290</v>
      </c>
    </row>
    <row r="39" spans="2:4" ht="15">
      <c r="B39" s="428"/>
      <c r="C39" s="31" t="s">
        <v>74</v>
      </c>
      <c r="D39" s="36">
        <v>122008</v>
      </c>
    </row>
    <row r="40" spans="2:4" ht="15">
      <c r="B40" s="428"/>
      <c r="C40" s="31" t="s">
        <v>63</v>
      </c>
      <c r="D40" s="36">
        <v>131857</v>
      </c>
    </row>
    <row r="41" spans="2:4" ht="15">
      <c r="B41" s="428"/>
      <c r="C41" s="31" t="s">
        <v>64</v>
      </c>
      <c r="D41" s="36">
        <v>112866</v>
      </c>
    </row>
    <row r="42" spans="2:4" ht="15">
      <c r="B42" s="428"/>
      <c r="C42" s="31" t="s">
        <v>65</v>
      </c>
      <c r="D42" s="36">
        <v>112904</v>
      </c>
    </row>
    <row r="43" spans="2:4" ht="15">
      <c r="B43" s="428"/>
      <c r="C43" s="31" t="s">
        <v>66</v>
      </c>
      <c r="D43" s="36">
        <v>124815</v>
      </c>
    </row>
    <row r="44" spans="2:4" ht="15">
      <c r="B44" s="428"/>
      <c r="C44" s="31" t="s">
        <v>67</v>
      </c>
      <c r="D44" s="36">
        <v>110208</v>
      </c>
    </row>
    <row r="45" spans="2:4" ht="15.75" thickBot="1">
      <c r="B45" s="429"/>
      <c r="C45" s="32" t="s">
        <v>68</v>
      </c>
      <c r="D45" s="37">
        <v>95319</v>
      </c>
    </row>
    <row r="47" spans="3:4" ht="15">
      <c r="C47" s="160"/>
      <c r="D47" s="160"/>
    </row>
    <row r="49" ht="15.75" thickBot="1"/>
    <row r="50" spans="2:4" ht="33.75" customHeight="1" thickBot="1">
      <c r="B50" s="49" t="s">
        <v>60</v>
      </c>
      <c r="C50" s="50" t="s">
        <v>61</v>
      </c>
      <c r="D50" s="50" t="s">
        <v>142</v>
      </c>
    </row>
    <row r="51" spans="2:4" ht="15">
      <c r="B51" s="448">
        <v>2013</v>
      </c>
      <c r="C51" s="30" t="s">
        <v>69</v>
      </c>
      <c r="D51" s="46">
        <v>0.8112</v>
      </c>
    </row>
    <row r="52" spans="2:4" ht="15">
      <c r="B52" s="430"/>
      <c r="C52" s="31" t="s">
        <v>70</v>
      </c>
      <c r="D52" s="47">
        <v>0.8189</v>
      </c>
    </row>
    <row r="53" spans="2:4" ht="15">
      <c r="B53" s="430"/>
      <c r="C53" s="31" t="s">
        <v>71</v>
      </c>
      <c r="D53" s="47">
        <v>0.8403</v>
      </c>
    </row>
    <row r="54" spans="2:4" ht="15">
      <c r="B54" s="430"/>
      <c r="C54" s="31" t="s">
        <v>72</v>
      </c>
      <c r="D54" s="47">
        <v>0.8529</v>
      </c>
    </row>
    <row r="55" spans="2:4" ht="15">
      <c r="B55" s="430"/>
      <c r="C55" s="31" t="s">
        <v>73</v>
      </c>
      <c r="D55" s="47">
        <v>0.8727</v>
      </c>
    </row>
    <row r="56" spans="2:4" ht="15">
      <c r="B56" s="430"/>
      <c r="C56" s="31" t="s">
        <v>74</v>
      </c>
      <c r="D56" s="47">
        <v>0.871</v>
      </c>
    </row>
    <row r="57" spans="2:4" ht="15">
      <c r="B57" s="430"/>
      <c r="C57" s="31" t="s">
        <v>63</v>
      </c>
      <c r="D57" s="47">
        <v>0.8898</v>
      </c>
    </row>
    <row r="58" spans="2:4" ht="15">
      <c r="B58" s="430"/>
      <c r="C58" s="31" t="s">
        <v>64</v>
      </c>
      <c r="D58" s="47">
        <v>0.9008</v>
      </c>
    </row>
    <row r="59" spans="2:4" ht="15">
      <c r="B59" s="430"/>
      <c r="C59" s="31" t="s">
        <v>65</v>
      </c>
      <c r="D59" s="47">
        <v>0.8993</v>
      </c>
    </row>
    <row r="60" spans="2:4" ht="15">
      <c r="B60" s="430"/>
      <c r="C60" s="31" t="s">
        <v>66</v>
      </c>
      <c r="D60" s="47">
        <v>0.907</v>
      </c>
    </row>
    <row r="61" spans="2:4" ht="15">
      <c r="B61" s="430"/>
      <c r="C61" s="31" t="s">
        <v>67</v>
      </c>
      <c r="D61" s="47">
        <v>0.9078</v>
      </c>
    </row>
    <row r="62" spans="2:4" ht="15.75" thickBot="1">
      <c r="B62" s="431"/>
      <c r="C62" s="32" t="s">
        <v>68</v>
      </c>
      <c r="D62" s="48">
        <v>0.9037</v>
      </c>
    </row>
  </sheetData>
  <sheetProtection/>
  <mergeCells count="5">
    <mergeCell ref="C2:N2"/>
    <mergeCell ref="B11:B12"/>
    <mergeCell ref="B17:B28"/>
    <mergeCell ref="B34:B45"/>
    <mergeCell ref="B51:B6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yvaldeblanquez</dc:creator>
  <cp:keywords/>
  <dc:description/>
  <cp:lastModifiedBy>Yini Paola Leiva Naranjo</cp:lastModifiedBy>
  <cp:lastPrinted>2013-05-01T10:24:18Z</cp:lastPrinted>
  <dcterms:created xsi:type="dcterms:W3CDTF">2010-07-05T19:54:17Z</dcterms:created>
  <dcterms:modified xsi:type="dcterms:W3CDTF">2014-09-08T19:36:33Z</dcterms:modified>
  <cp:category/>
  <cp:version/>
  <cp:contentType/>
  <cp:contentStatus/>
</cp:coreProperties>
</file>