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760" windowHeight="4470" tabRatio="874" activeTab="1"/>
  </bookViews>
  <sheets>
    <sheet name="General" sheetId="1" r:id="rId1"/>
    <sheet name="Ranking  últimos 3 meses" sheetId="2" r:id="rId2"/>
    <sheet name="Ranking consolidado 2014" sheetId="3" r:id="rId3"/>
    <sheet name="Estadídticas por tipología" sheetId="4" r:id="rId4"/>
    <sheet name="Estadisticas avance 2014" sheetId="5" r:id="rId5"/>
    <sheet name="Estadisticas por nivel de uso" sheetId="6" r:id="rId6"/>
    <sheet name="PQR Vencidos_nivel_nacional" sheetId="7" r:id="rId7"/>
    <sheet name="PQR _Web_nivel_nacional " sheetId="8" r:id="rId8"/>
    <sheet name="Estadisticas avance 2013" sheetId="9" r:id="rId9"/>
    <sheet name="Consolidado Estadistica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yvaldeblanquez</author>
    <author>JaimePinilla</author>
    <author>SOPORTE</author>
  </authors>
  <commentList>
    <comment ref="E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F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G7" authorId="0">
      <text>
        <r>
          <rPr>
            <b/>
            <sz val="9"/>
            <rFont val="Tahoma"/>
            <family val="2"/>
          </rPr>
          <t>La Secretaría de educación de Yopal inició con la implementación del SAC desde el 1 de diciembre de 2011</t>
        </r>
      </text>
    </comment>
    <comment ref="H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I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K7" authorId="0">
      <text>
        <r>
          <rPr>
            <b/>
            <sz val="9"/>
            <rFont val="Tahoma"/>
            <family val="2"/>
          </rPr>
          <t xml:space="preserve">Inició con uso del SAC Soledad
</t>
        </r>
      </text>
    </comment>
    <comment ref="M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Cundinamarca
</t>
        </r>
      </text>
    </comment>
    <comment ref="N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Amazonas
</t>
        </r>
      </text>
    </comment>
    <comment ref="V7" authorId="2">
      <text>
        <r>
          <rPr>
            <b/>
            <sz val="9"/>
            <rFont val="Tahoma"/>
            <family val="2"/>
          </rPr>
          <t xml:space="preserve">
Inició con el uso del SAC: Malambo</t>
        </r>
      </text>
    </comment>
    <comment ref="P7" authorId="2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inicia el uso de SAC la SE de Risaralda</t>
        </r>
      </text>
    </comment>
    <comment ref="AG7" authorId="2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5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6.xml><?xml version="1.0" encoding="utf-8"?>
<comments xmlns="http://schemas.openxmlformats.org/spreadsheetml/2006/main">
  <authors>
    <author>SOPORTE</author>
  </authors>
  <commentList>
    <comment ref="G8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  <comment ref="CG9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9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sharedStrings.xml><?xml version="1.0" encoding="utf-8"?>
<sst xmlns="http://schemas.openxmlformats.org/spreadsheetml/2006/main" count="1313" uniqueCount="210">
  <si>
    <t>Cesar</t>
  </si>
  <si>
    <t>Maicao</t>
  </si>
  <si>
    <t>Bucaramanga</t>
  </si>
  <si>
    <t>Sogamoso</t>
  </si>
  <si>
    <t>Bello</t>
  </si>
  <si>
    <t>Oportunidad en la respuesta</t>
  </si>
  <si>
    <t>Putumayo</t>
  </si>
  <si>
    <t>Cartago</t>
  </si>
  <si>
    <t>Villavicencio</t>
  </si>
  <si>
    <t>Soacha</t>
  </si>
  <si>
    <t>Florencia</t>
  </si>
  <si>
    <t>Barranquilla</t>
  </si>
  <si>
    <t>Armenia</t>
  </si>
  <si>
    <t>Valledupar</t>
  </si>
  <si>
    <t>Caldas</t>
  </si>
  <si>
    <t>Norte de Santander</t>
  </si>
  <si>
    <t>Envigado</t>
  </si>
  <si>
    <t>Vichada</t>
  </si>
  <si>
    <t>Sincelejo</t>
  </si>
  <si>
    <t>Magdalena</t>
  </si>
  <si>
    <t>Cali</t>
  </si>
  <si>
    <t>Puntaje</t>
  </si>
  <si>
    <t>Lorica</t>
  </si>
  <si>
    <t>Casanare</t>
  </si>
  <si>
    <t>Tunja</t>
  </si>
  <si>
    <t>Antioquia</t>
  </si>
  <si>
    <t>Manizales</t>
  </si>
  <si>
    <t>Dosquebradas</t>
  </si>
  <si>
    <t>Floridablanca</t>
  </si>
  <si>
    <t>Pereira</t>
  </si>
  <si>
    <t>Tolima</t>
  </si>
  <si>
    <t>Cauca</t>
  </si>
  <si>
    <t>Bolivar</t>
  </si>
  <si>
    <t>Duitama</t>
  </si>
  <si>
    <t>Huila</t>
  </si>
  <si>
    <t>Cartagena</t>
  </si>
  <si>
    <t>Tumaco</t>
  </si>
  <si>
    <t>Riohacha</t>
  </si>
  <si>
    <t>Buenaventura</t>
  </si>
  <si>
    <t>Meta</t>
  </si>
  <si>
    <t>Neiva</t>
  </si>
  <si>
    <t>Sucre</t>
  </si>
  <si>
    <t>Girardot</t>
  </si>
  <si>
    <t>Pasto</t>
  </si>
  <si>
    <t>Barrancabermeja</t>
  </si>
  <si>
    <t>Guaviare</t>
  </si>
  <si>
    <t>Arauca</t>
  </si>
  <si>
    <t>Apartado</t>
  </si>
  <si>
    <t>Mosquera</t>
  </si>
  <si>
    <t>Rionegro</t>
  </si>
  <si>
    <t>Ipiales</t>
  </si>
  <si>
    <t>Pitalito</t>
  </si>
  <si>
    <t>Turbo</t>
  </si>
  <si>
    <t>Guajira</t>
  </si>
  <si>
    <t>Piedecuesta</t>
  </si>
  <si>
    <t>No. Req Esperados</t>
  </si>
  <si>
    <t>Santa Marta</t>
  </si>
  <si>
    <t>ALTO</t>
  </si>
  <si>
    <t>MEDIO</t>
  </si>
  <si>
    <t>BAJO</t>
  </si>
  <si>
    <t>AÑO</t>
  </si>
  <si>
    <t>MES</t>
  </si>
  <si>
    <t>% SE en nivel Alto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</si>
  <si>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</si>
  <si>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</si>
  <si>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</si>
  <si>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</si>
  <si>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</si>
  <si>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</si>
  <si>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</si>
  <si>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</si>
  <si>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</si>
  <si>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</si>
  <si>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</si>
  <si>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</si>
  <si>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No. Req Radicados</t>
  </si>
  <si>
    <t>Sabaneta</t>
  </si>
  <si>
    <t>Chocó</t>
  </si>
  <si>
    <t>Quindío</t>
  </si>
  <si>
    <t>Popayán</t>
  </si>
  <si>
    <t>Ibagué</t>
  </si>
  <si>
    <t>Yopal</t>
  </si>
  <si>
    <t>Palmira</t>
  </si>
  <si>
    <t>Soledad</t>
  </si>
  <si>
    <t>Buga</t>
  </si>
  <si>
    <t>Boyacá</t>
  </si>
  <si>
    <t>Cundinamarca</t>
  </si>
  <si>
    <t xml:space="preserve"> </t>
  </si>
  <si>
    <t>ULTIMO TRIMESTRE 2011</t>
  </si>
  <si>
    <t>AÑO 2012</t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</si>
  <si>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</si>
  <si>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</si>
  <si>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</si>
  <si>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>Total Secretarías de Educación implementando SAC</t>
  </si>
  <si>
    <t>% de Secretarías en nivel alto</t>
  </si>
  <si>
    <t>Porcentaje de cumplimiento de la  meta</t>
  </si>
  <si>
    <t xml:space="preserve">
</t>
  </si>
  <si>
    <t>Itagüí</t>
  </si>
  <si>
    <t>Magangué</t>
  </si>
  <si>
    <t>Vaupés</t>
  </si>
  <si>
    <t>Quibdó</t>
  </si>
  <si>
    <t>Girón</t>
  </si>
  <si>
    <t>Chía</t>
  </si>
  <si>
    <t>Tuluá</t>
  </si>
  <si>
    <t>Jamundí</t>
  </si>
  <si>
    <t>Sahagún</t>
  </si>
  <si>
    <t>Fusagasugá</t>
  </si>
  <si>
    <t>Ciénaga</t>
  </si>
  <si>
    <t>Guainía</t>
  </si>
  <si>
    <t>San Andrés</t>
  </si>
  <si>
    <t>Zipaquirá</t>
  </si>
  <si>
    <t>Amazonas</t>
  </si>
  <si>
    <t>Risaralda</t>
  </si>
  <si>
    <t>Cúcuta</t>
  </si>
  <si>
    <t>Valle del Cauca</t>
  </si>
  <si>
    <t>RANKING NACIONAL</t>
  </si>
  <si>
    <t>Secretaría</t>
  </si>
  <si>
    <t>Puesto</t>
  </si>
  <si>
    <t>Nivel</t>
  </si>
  <si>
    <t>Secretarías Tipología 1</t>
  </si>
  <si>
    <t>400 Requerimientos Mínimos</t>
  </si>
  <si>
    <t>Secretarías Tipología 2</t>
  </si>
  <si>
    <t>700 Requerimientos Mínimos</t>
  </si>
  <si>
    <t>1500 Requerimientos Mínimos</t>
  </si>
  <si>
    <t>Secretarías Tipología 3</t>
  </si>
  <si>
    <t>Secretarías Tipología 4</t>
  </si>
  <si>
    <t>1800 Requerimientos Mínimos</t>
  </si>
  <si>
    <t>AÑO 2013</t>
  </si>
  <si>
    <t>Diciembre 2013</t>
  </si>
  <si>
    <t>Noviembre 2013</t>
  </si>
  <si>
    <t>Octubre 2013</t>
  </si>
  <si>
    <t>Septiembre 2013</t>
  </si>
  <si>
    <t xml:space="preserve">Agosto 2013 </t>
  </si>
  <si>
    <t>Julio 2013</t>
  </si>
  <si>
    <t>Junio 2013</t>
  </si>
  <si>
    <t>Mayo 2013</t>
  </si>
  <si>
    <t>Nariño</t>
  </si>
  <si>
    <t>Nivel Alto</t>
  </si>
  <si>
    <t>Nivel Medio</t>
  </si>
  <si>
    <t>Nivel Bajo</t>
  </si>
  <si>
    <t>Total Nivel Alto</t>
  </si>
  <si>
    <t>TOTAL SECRETARIAS</t>
  </si>
  <si>
    <t>% Oportunidad de Respuesta</t>
  </si>
  <si>
    <t>Marzo</t>
  </si>
  <si>
    <t>Malambo</t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</si>
  <si>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</si>
  <si>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</si>
  <si>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</si>
  <si>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 xml:space="preserve">Total </t>
  </si>
  <si>
    <t>No. Secretarías</t>
  </si>
  <si>
    <t>Porcentaje</t>
  </si>
  <si>
    <t xml:space="preserve">Enero </t>
  </si>
  <si>
    <t xml:space="preserve">Febrero </t>
  </si>
  <si>
    <t xml:space="preserve">Abril </t>
  </si>
  <si>
    <t>Mayo</t>
  </si>
  <si>
    <t>Alto</t>
  </si>
  <si>
    <t>Medio</t>
  </si>
  <si>
    <t>Bajo</t>
  </si>
  <si>
    <t>Nivel de uso</t>
  </si>
  <si>
    <r>
      <t xml:space="preserve"> </t>
    </r>
    <r>
      <rPr>
        <b/>
        <sz val="14"/>
        <color indexed="8"/>
        <rFont val="Calibri"/>
        <family val="2"/>
      </rPr>
      <t xml:space="preserve">Alto </t>
    </r>
  </si>
  <si>
    <r>
      <t>M</t>
    </r>
    <r>
      <rPr>
        <b/>
        <sz val="14"/>
        <color indexed="8"/>
        <rFont val="Calibri"/>
        <family val="2"/>
      </rPr>
      <t>edio</t>
    </r>
  </si>
  <si>
    <r>
      <t>B</t>
    </r>
    <r>
      <rPr>
        <b/>
        <sz val="14"/>
        <color indexed="8"/>
        <rFont val="Calibri"/>
        <family val="2"/>
      </rPr>
      <t xml:space="preserve">ajo </t>
    </r>
  </si>
  <si>
    <t>Facatativá</t>
  </si>
  <si>
    <t>Montería</t>
  </si>
  <si>
    <t>Caquetá</t>
  </si>
  <si>
    <t>Uribía</t>
  </si>
  <si>
    <t>Bolívar</t>
  </si>
  <si>
    <t>Atlántico</t>
  </si>
  <si>
    <t>Córdoba</t>
  </si>
  <si>
    <t>Junio</t>
  </si>
  <si>
    <t>Julio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</si>
  <si>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</si>
  <si>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</si>
  <si>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</si>
  <si>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</si>
  <si>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</si>
  <si>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</si>
  <si>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Agosto</t>
  </si>
  <si>
    <t xml:space="preserve">ESTADISTICAS USO  Y APROPIACIÓN DE SAC EN LAS SECRETARIAS DE EDUCACION - COMPARATIVO ÚLTIMOS 3 MESES </t>
  </si>
  <si>
    <t>Sistema de Atención al Ciudadano - SAC</t>
  </si>
  <si>
    <t>Septiembre</t>
  </si>
  <si>
    <t>Octubre</t>
  </si>
  <si>
    <t xml:space="preserve"> ESTADISTICAS USO  Y APROPIACIÓN DE SAC EN LAS SECRETARIAS DE EDUCACION - RANKING MESES ANTERIORES</t>
  </si>
  <si>
    <t>Diciembre</t>
  </si>
  <si>
    <t>Enero</t>
  </si>
  <si>
    <t xml:space="preserve">Marzo </t>
  </si>
  <si>
    <t xml:space="preserve">Mayo </t>
  </si>
  <si>
    <t xml:space="preserve">Junio </t>
  </si>
  <si>
    <t>Noviembre</t>
  </si>
  <si>
    <t>AÑO 2014</t>
  </si>
  <si>
    <t>Abril</t>
  </si>
  <si>
    <t>Febrero</t>
  </si>
  <si>
    <t>Cordoba</t>
  </si>
  <si>
    <t>Enero de 2014</t>
  </si>
  <si>
    <t xml:space="preserve"> Diciembre 2013</t>
  </si>
  <si>
    <t xml:space="preserve"> DICIEMBRE 2013</t>
  </si>
  <si>
    <t>Requerimientos vencidos a nivel nacional 2014 por mes</t>
  </si>
  <si>
    <t>Requerimientos radicados vía web a nivel nacional 2014 por mes</t>
  </si>
  <si>
    <t>Facatativa</t>
  </si>
  <si>
    <t>Monteria</t>
  </si>
  <si>
    <t>Narino</t>
  </si>
  <si>
    <t>Uribia</t>
  </si>
  <si>
    <t>Atlantico</t>
  </si>
  <si>
    <t>Caqueta</t>
  </si>
  <si>
    <t>Febrero de 2014</t>
  </si>
  <si>
    <t>Marzo de 2014</t>
  </si>
  <si>
    <t>Abril 2014</t>
  </si>
  <si>
    <t>ABRIL DE 2014</t>
  </si>
  <si>
    <t>Abril de 2014</t>
  </si>
  <si>
    <t>x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</si>
</sst>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_);_(* \(#,##0.0\);_(* &quot;-&quot;??_);_(@_)"/>
    <numFmt numFmtId="188" formatCode="_(* #,##0_);_(* \(#,##0\);_(* &quot;-&quot;??_);_(@_)"/>
    <numFmt numFmtId="189" formatCode="[$-240A]dddd\,\ dd&quot; de &quot;mmmm&quot; de &quot;yyyy"/>
    <numFmt numFmtId="190" formatCode="[$-240A]hh:mm:ss\ AM/PM"/>
    <numFmt numFmtId="191" formatCode="0.000%"/>
    <numFmt numFmtId="192" formatCode="_-* #,##0.00\ _P_t_a_-;\-* #,##0.00\ _P_t_a_-;_-* &quot;-&quot;??\ _P_t_a_-;_-@_-"/>
    <numFmt numFmtId="193" formatCode="0.000000000"/>
    <numFmt numFmtId="194" formatCode="0.00000000"/>
    <numFmt numFmtId="195" formatCode="0.000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  <font>
      <sz val="10"/>
      <color indexed="63"/>
      <name val="Arial"/>
      <family val="2"/>
    </font>
    <font>
      <sz val="16"/>
      <color indexed="8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9"/>
      <name val="Calibri"/>
      <family val="2"/>
    </font>
    <font>
      <sz val="12"/>
      <color indexed="9"/>
      <name val="Calibri"/>
      <family val="2"/>
    </font>
    <font>
      <b/>
      <sz val="36"/>
      <color indexed="9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sz val="2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sz val="20"/>
      <color theme="1"/>
      <name val="Calibri"/>
      <family val="2"/>
    </font>
    <font>
      <sz val="10"/>
      <color rgb="FF333333"/>
      <name val="Arial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2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0"/>
      <color theme="0"/>
      <name val="Calibri"/>
      <family val="2"/>
    </font>
    <font>
      <sz val="16"/>
      <color theme="0"/>
      <name val="Calibri"/>
      <family val="2"/>
    </font>
    <font>
      <b/>
      <sz val="18"/>
      <color theme="0"/>
      <name val="Calibri"/>
      <family val="2"/>
    </font>
    <font>
      <sz val="12"/>
      <color theme="0"/>
      <name val="Calibri"/>
      <family val="2"/>
    </font>
    <font>
      <b/>
      <sz val="36"/>
      <color theme="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EE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5373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thin"/>
      <right style="medium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theme="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 style="medium"/>
      <bottom style="medium"/>
    </border>
    <border>
      <left style="medium">
        <color theme="1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>
        <color theme="0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>
        <color theme="0"/>
      </left>
      <right>
        <color indexed="63"/>
      </right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67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</cellStyleXfs>
  <cellXfs count="495">
    <xf numFmtId="0" fontId="0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10" fontId="81" fillId="0" borderId="12" xfId="478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478" applyNumberFormat="1" applyFont="1" applyAlignment="1">
      <alignment/>
    </xf>
    <xf numFmtId="0" fontId="82" fillId="0" borderId="0" xfId="0" applyFont="1" applyFill="1" applyAlignment="1">
      <alignment/>
    </xf>
    <xf numFmtId="49" fontId="65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10" fontId="0" fillId="0" borderId="0" xfId="478" applyNumberFormat="1" applyFont="1" applyAlignment="1">
      <alignment horizontal="center"/>
    </xf>
    <xf numFmtId="0" fontId="62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10" fontId="80" fillId="0" borderId="0" xfId="478" applyNumberFormat="1" applyFont="1" applyFill="1" applyAlignment="1">
      <alignment horizontal="center" vertical="center" wrapText="1"/>
    </xf>
    <xf numFmtId="0" fontId="8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62" fillId="33" borderId="0" xfId="0" applyFont="1" applyFill="1" applyAlignment="1">
      <alignment/>
    </xf>
    <xf numFmtId="0" fontId="85" fillId="33" borderId="0" xfId="377" applyFont="1" applyFill="1" applyBorder="1" applyAlignment="1">
      <alignment horizontal="center"/>
      <protection/>
    </xf>
    <xf numFmtId="0" fontId="62" fillId="33" borderId="0" xfId="0" applyFont="1" applyFill="1" applyAlignment="1">
      <alignment horizontal="center"/>
    </xf>
    <xf numFmtId="0" fontId="86" fillId="33" borderId="13" xfId="377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 vertical="center"/>
    </xf>
    <xf numFmtId="0" fontId="88" fillId="33" borderId="0" xfId="377" applyFont="1" applyFill="1" applyBorder="1" applyAlignment="1">
      <alignment horizontal="center"/>
      <protection/>
    </xf>
    <xf numFmtId="10" fontId="80" fillId="0" borderId="14" xfId="0" applyNumberFormat="1" applyFont="1" applyBorder="1" applyAlignment="1">
      <alignment horizontal="center"/>
    </xf>
    <xf numFmtId="10" fontId="80" fillId="0" borderId="15" xfId="0" applyNumberFormat="1" applyFont="1" applyBorder="1" applyAlignment="1">
      <alignment horizontal="center"/>
    </xf>
    <xf numFmtId="10" fontId="80" fillId="0" borderId="16" xfId="0" applyNumberFormat="1" applyFont="1" applyBorder="1" applyAlignment="1">
      <alignment horizontal="center"/>
    </xf>
    <xf numFmtId="10" fontId="80" fillId="0" borderId="17" xfId="0" applyNumberFormat="1" applyFont="1" applyBorder="1" applyAlignment="1">
      <alignment horizontal="center"/>
    </xf>
    <xf numFmtId="10" fontId="80" fillId="34" borderId="18" xfId="0" applyNumberFormat="1" applyFont="1" applyFill="1" applyBorder="1" applyAlignment="1">
      <alignment horizontal="center"/>
    </xf>
    <xf numFmtId="10" fontId="80" fillId="34" borderId="19" xfId="478" applyNumberFormat="1" applyFont="1" applyFill="1" applyBorder="1" applyAlignment="1">
      <alignment horizontal="center"/>
    </xf>
    <xf numFmtId="0" fontId="81" fillId="0" borderId="20" xfId="0" applyFont="1" applyBorder="1" applyAlignment="1">
      <alignment horizontal="center" vertical="center"/>
    </xf>
    <xf numFmtId="0" fontId="89" fillId="0" borderId="0" xfId="0" applyFont="1" applyAlignment="1">
      <alignment vertical="center" wrapText="1"/>
    </xf>
    <xf numFmtId="10" fontId="81" fillId="0" borderId="21" xfId="478" applyNumberFormat="1" applyFont="1" applyBorder="1" applyAlignment="1">
      <alignment horizontal="center"/>
    </xf>
    <xf numFmtId="0" fontId="90" fillId="0" borderId="22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top" wrapText="1"/>
    </xf>
    <xf numFmtId="0" fontId="86" fillId="0" borderId="25" xfId="0" applyFont="1" applyBorder="1" applyAlignment="1">
      <alignment horizontal="center" vertical="top" wrapText="1"/>
    </xf>
    <xf numFmtId="0" fontId="86" fillId="0" borderId="26" xfId="0" applyFont="1" applyBorder="1" applyAlignment="1">
      <alignment horizontal="center" vertical="top" wrapText="1"/>
    </xf>
    <xf numFmtId="0" fontId="86" fillId="33" borderId="24" xfId="0" applyFont="1" applyFill="1" applyBorder="1" applyAlignment="1">
      <alignment horizontal="center" vertical="top" wrapText="1"/>
    </xf>
    <xf numFmtId="0" fontId="86" fillId="33" borderId="25" xfId="0" applyFont="1" applyFill="1" applyBorder="1" applyAlignment="1">
      <alignment horizontal="center" vertical="top" wrapText="1"/>
    </xf>
    <xf numFmtId="1" fontId="91" fillId="0" borderId="27" xfId="0" applyNumberFormat="1" applyFont="1" applyBorder="1" applyAlignment="1">
      <alignment horizontal="center" vertical="top" wrapText="1"/>
    </xf>
    <xf numFmtId="1" fontId="91" fillId="0" borderId="28" xfId="0" applyNumberFormat="1" applyFont="1" applyBorder="1" applyAlignment="1">
      <alignment horizontal="center" vertical="top" wrapText="1"/>
    </xf>
    <xf numFmtId="1" fontId="91" fillId="0" borderId="29" xfId="0" applyNumberFormat="1" applyFont="1" applyBorder="1" applyAlignment="1">
      <alignment horizontal="center" vertical="top" wrapText="1"/>
    </xf>
    <xf numFmtId="10" fontId="91" fillId="33" borderId="27" xfId="0" applyNumberFormat="1" applyFont="1" applyFill="1" applyBorder="1" applyAlignment="1">
      <alignment horizontal="center" vertical="top" wrapText="1"/>
    </xf>
    <xf numFmtId="10" fontId="91" fillId="33" borderId="28" xfId="0" applyNumberFormat="1" applyFont="1" applyFill="1" applyBorder="1" applyAlignment="1">
      <alignment horizontal="center" vertical="top" wrapText="1"/>
    </xf>
    <xf numFmtId="0" fontId="86" fillId="33" borderId="26" xfId="0" applyFont="1" applyFill="1" applyBorder="1" applyAlignment="1">
      <alignment horizontal="center" vertical="top" wrapText="1"/>
    </xf>
    <xf numFmtId="10" fontId="91" fillId="33" borderId="29" xfId="0" applyNumberFormat="1" applyFont="1" applyFill="1" applyBorder="1" applyAlignment="1">
      <alignment horizontal="center" vertical="top" wrapText="1"/>
    </xf>
    <xf numFmtId="0" fontId="43" fillId="7" borderId="30" xfId="0" applyFont="1" applyFill="1" applyBorder="1" applyAlignment="1">
      <alignment horizontal="center" vertical="center" wrapText="1"/>
    </xf>
    <xf numFmtId="0" fontId="43" fillId="7" borderId="31" xfId="0" applyFont="1" applyFill="1" applyBorder="1" applyAlignment="1">
      <alignment horizontal="center" vertical="center" wrapText="1"/>
    </xf>
    <xf numFmtId="0" fontId="80" fillId="6" borderId="30" xfId="0" applyFont="1" applyFill="1" applyBorder="1" applyAlignment="1">
      <alignment horizontal="center" vertical="center" wrapText="1"/>
    </xf>
    <xf numFmtId="0" fontId="80" fillId="6" borderId="31" xfId="0" applyFont="1" applyFill="1" applyBorder="1" applyAlignment="1">
      <alignment horizontal="center" vertical="center" wrapText="1"/>
    </xf>
    <xf numFmtId="10" fontId="91" fillId="0" borderId="27" xfId="0" applyNumberFormat="1" applyFont="1" applyBorder="1" applyAlignment="1">
      <alignment horizontal="center" vertical="top" wrapText="1"/>
    </xf>
    <xf numFmtId="10" fontId="91" fillId="0" borderId="28" xfId="0" applyNumberFormat="1" applyFont="1" applyBorder="1" applyAlignment="1">
      <alignment horizontal="center" vertical="top" wrapText="1"/>
    </xf>
    <xf numFmtId="10" fontId="91" fillId="0" borderId="29" xfId="0" applyNumberFormat="1" applyFont="1" applyBorder="1" applyAlignment="1">
      <alignment horizontal="center" vertical="top" wrapText="1"/>
    </xf>
    <xf numFmtId="0" fontId="43" fillId="3" borderId="30" xfId="0" applyFont="1" applyFill="1" applyBorder="1" applyAlignment="1">
      <alignment horizontal="center" vertical="center" wrapText="1"/>
    </xf>
    <xf numFmtId="0" fontId="43" fillId="3" borderId="3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0" fontId="0" fillId="34" borderId="32" xfId="0" applyNumberFormat="1" applyFill="1" applyBorder="1" applyAlignment="1">
      <alignment horizontal="center"/>
    </xf>
    <xf numFmtId="10" fontId="0" fillId="34" borderId="33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3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10" fontId="0" fillId="34" borderId="36" xfId="0" applyNumberFormat="1" applyFill="1" applyBorder="1" applyAlignment="1">
      <alignment horizontal="center"/>
    </xf>
    <xf numFmtId="10" fontId="0" fillId="34" borderId="37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35" xfId="0" applyNumberFormat="1" applyFill="1" applyBorder="1" applyAlignment="1">
      <alignment horizontal="center"/>
    </xf>
    <xf numFmtId="0" fontId="86" fillId="35" borderId="19" xfId="377" applyFont="1" applyFill="1" applyBorder="1" applyAlignment="1">
      <alignment horizontal="center"/>
      <protection/>
    </xf>
    <xf numFmtId="0" fontId="86" fillId="36" borderId="19" xfId="377" applyFont="1" applyFill="1" applyBorder="1" applyAlignment="1">
      <alignment horizontal="center"/>
      <protection/>
    </xf>
    <xf numFmtId="0" fontId="86" fillId="34" borderId="19" xfId="37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2" fillId="34" borderId="38" xfId="0" applyFont="1" applyFill="1" applyBorder="1" applyAlignment="1">
      <alignment horizontal="center" vertical="center" wrapText="1"/>
    </xf>
    <xf numFmtId="0" fontId="87" fillId="34" borderId="2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87" fillId="34" borderId="39" xfId="0" applyFont="1" applyFill="1" applyBorder="1" applyAlignment="1">
      <alignment horizontal="center" vertical="center"/>
    </xf>
    <xf numFmtId="0" fontId="92" fillId="36" borderId="22" xfId="0" applyFont="1" applyFill="1" applyBorder="1" applyAlignment="1">
      <alignment horizontal="center" vertical="center" wrapText="1"/>
    </xf>
    <xf numFmtId="0" fontId="87" fillId="36" borderId="20" xfId="0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horizontal="center" vertical="center"/>
    </xf>
    <xf numFmtId="0" fontId="87" fillId="36" borderId="11" xfId="0" applyFont="1" applyFill="1" applyBorder="1" applyAlignment="1">
      <alignment horizontal="center" vertical="center"/>
    </xf>
    <xf numFmtId="0" fontId="87" fillId="36" borderId="39" xfId="0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/>
    </xf>
    <xf numFmtId="0" fontId="87" fillId="35" borderId="11" xfId="0" applyFont="1" applyFill="1" applyBorder="1" applyAlignment="1">
      <alignment horizontal="center" vertical="center"/>
    </xf>
    <xf numFmtId="0" fontId="87" fillId="35" borderId="39" xfId="0" applyFont="1" applyFill="1" applyBorder="1" applyAlignment="1">
      <alignment horizontal="center" vertical="center"/>
    </xf>
    <xf numFmtId="0" fontId="92" fillId="35" borderId="22" xfId="0" applyFont="1" applyFill="1" applyBorder="1" applyAlignment="1">
      <alignment horizontal="center" vertical="center" wrapText="1"/>
    </xf>
    <xf numFmtId="0" fontId="87" fillId="35" borderId="20" xfId="0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0" fillId="34" borderId="40" xfId="0" applyFont="1" applyFill="1" applyBorder="1" applyAlignment="1">
      <alignment horizontal="center" vertical="center" wrapText="1"/>
    </xf>
    <xf numFmtId="0" fontId="90" fillId="35" borderId="41" xfId="0" applyFont="1" applyFill="1" applyBorder="1" applyAlignment="1">
      <alignment horizontal="center" vertical="center" wrapText="1"/>
    </xf>
    <xf numFmtId="0" fontId="90" fillId="36" borderId="41" xfId="0" applyFont="1" applyFill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17" fontId="65" fillId="37" borderId="43" xfId="0" applyNumberFormat="1" applyFont="1" applyFill="1" applyBorder="1" applyAlignment="1" quotePrefix="1">
      <alignment horizontal="center" vertical="center" wrapText="1"/>
    </xf>
    <xf numFmtId="17" fontId="65" fillId="37" borderId="44" xfId="0" applyNumberFormat="1" applyFont="1" applyFill="1" applyBorder="1" applyAlignment="1" quotePrefix="1">
      <alignment horizontal="center" vertical="center" wrapText="1"/>
    </xf>
    <xf numFmtId="17" fontId="65" fillId="37" borderId="45" xfId="0" applyNumberFormat="1" applyFont="1" applyFill="1" applyBorder="1" applyAlignment="1" quotePrefix="1">
      <alignment horizontal="center" vertical="center" wrapText="1"/>
    </xf>
    <xf numFmtId="0" fontId="93" fillId="34" borderId="46" xfId="0" applyFont="1" applyFill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3" fillId="36" borderId="10" xfId="0" applyFont="1" applyFill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9" fontId="94" fillId="0" borderId="48" xfId="0" applyNumberFormat="1" applyFont="1" applyBorder="1" applyAlignment="1">
      <alignment horizontal="center" vertical="center"/>
    </xf>
    <xf numFmtId="9" fontId="94" fillId="0" borderId="48" xfId="478" applyFont="1" applyBorder="1" applyAlignment="1">
      <alignment horizontal="center" vertical="center"/>
    </xf>
    <xf numFmtId="10" fontId="93" fillId="35" borderId="49" xfId="478" applyNumberFormat="1" applyFont="1" applyFill="1" applyBorder="1" applyAlignment="1">
      <alignment horizontal="center" vertical="center"/>
    </xf>
    <xf numFmtId="17" fontId="82" fillId="37" borderId="18" xfId="0" applyNumberFormat="1" applyFont="1" applyFill="1" applyBorder="1" applyAlignment="1" quotePrefix="1">
      <alignment vertical="center" wrapText="1"/>
    </xf>
    <xf numFmtId="17" fontId="82" fillId="37" borderId="50" xfId="0" applyNumberFormat="1" applyFont="1" applyFill="1" applyBorder="1" applyAlignment="1" quotePrefix="1">
      <alignment vertical="center" wrapText="1"/>
    </xf>
    <xf numFmtId="17" fontId="82" fillId="37" borderId="50" xfId="0" applyNumberFormat="1" applyFont="1" applyFill="1" applyBorder="1" applyAlignment="1" quotePrefix="1">
      <alignment vertical="center"/>
    </xf>
    <xf numFmtId="10" fontId="93" fillId="34" borderId="51" xfId="478" applyNumberFormat="1" applyFont="1" applyFill="1" applyBorder="1" applyAlignment="1">
      <alignment horizontal="center" vertical="center"/>
    </xf>
    <xf numFmtId="10" fontId="93" fillId="36" borderId="49" xfId="478" applyNumberFormat="1" applyFont="1" applyFill="1" applyBorder="1" applyAlignment="1">
      <alignment horizontal="center" vertical="center"/>
    </xf>
    <xf numFmtId="10" fontId="93" fillId="34" borderId="52" xfId="478" applyNumberFormat="1" applyFont="1" applyFill="1" applyBorder="1" applyAlignment="1">
      <alignment horizontal="center" vertical="center"/>
    </xf>
    <xf numFmtId="10" fontId="93" fillId="35" borderId="39" xfId="478" applyNumberFormat="1" applyFont="1" applyFill="1" applyBorder="1" applyAlignment="1">
      <alignment horizontal="center" vertical="center"/>
    </xf>
    <xf numFmtId="10" fontId="93" fillId="36" borderId="39" xfId="478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top" wrapText="1"/>
    </xf>
    <xf numFmtId="1" fontId="91" fillId="0" borderId="0" xfId="0" applyNumberFormat="1" applyFont="1" applyBorder="1" applyAlignment="1">
      <alignment horizontal="center" vertical="top" wrapText="1"/>
    </xf>
    <xf numFmtId="10" fontId="91" fillId="0" borderId="27" xfId="478" applyNumberFormat="1" applyFont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top" wrapText="1"/>
    </xf>
    <xf numFmtId="10" fontId="91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0" fontId="91" fillId="0" borderId="0" xfId="478" applyNumberFormat="1" applyFont="1" applyBorder="1" applyAlignment="1">
      <alignment horizontal="center" vertical="top" wrapText="1"/>
    </xf>
    <xf numFmtId="0" fontId="43" fillId="4" borderId="30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80" fillId="38" borderId="30" xfId="0" applyFont="1" applyFill="1" applyBorder="1" applyAlignment="1">
      <alignment horizontal="center" vertical="center" wrapText="1"/>
    </xf>
    <xf numFmtId="0" fontId="80" fillId="38" borderId="31" xfId="0" applyFont="1" applyFill="1" applyBorder="1" applyAlignment="1">
      <alignment horizontal="center" vertical="center" wrapText="1"/>
    </xf>
    <xf numFmtId="10" fontId="80" fillId="34" borderId="0" xfId="478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96" fillId="39" borderId="14" xfId="0" applyFont="1" applyFill="1" applyBorder="1" applyAlignment="1">
      <alignment/>
    </xf>
    <xf numFmtId="0" fontId="0" fillId="39" borderId="32" xfId="0" applyFill="1" applyBorder="1" applyAlignment="1">
      <alignment horizontal="center"/>
    </xf>
    <xf numFmtId="0" fontId="0" fillId="39" borderId="32" xfId="0" applyFill="1" applyBorder="1" applyAlignment="1">
      <alignment/>
    </xf>
    <xf numFmtId="0" fontId="82" fillId="39" borderId="32" xfId="0" applyFont="1" applyFill="1" applyBorder="1" applyAlignment="1">
      <alignment/>
    </xf>
    <xf numFmtId="0" fontId="82" fillId="39" borderId="33" xfId="0" applyFont="1" applyFill="1" applyBorder="1" applyAlignment="1">
      <alignment/>
    </xf>
    <xf numFmtId="49" fontId="65" fillId="39" borderId="16" xfId="0" applyNumberFormat="1" applyFont="1" applyFill="1" applyBorder="1" applyAlignment="1">
      <alignment/>
    </xf>
    <xf numFmtId="0" fontId="0" fillId="39" borderId="36" xfId="0" applyFill="1" applyBorder="1" applyAlignment="1">
      <alignment horizontal="center"/>
    </xf>
    <xf numFmtId="0" fontId="0" fillId="39" borderId="36" xfId="0" applyFill="1" applyBorder="1" applyAlignment="1">
      <alignment/>
    </xf>
    <xf numFmtId="49" fontId="65" fillId="39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7" fillId="0" borderId="0" xfId="37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6" borderId="34" xfId="0" applyFill="1" applyBorder="1" applyAlignment="1">
      <alignment horizontal="center"/>
    </xf>
    <xf numFmtId="0" fontId="97" fillId="39" borderId="15" xfId="377" applyFont="1" applyFill="1" applyBorder="1" applyAlignment="1">
      <alignment horizontal="center" vertical="center" wrapText="1"/>
      <protection/>
    </xf>
    <xf numFmtId="17" fontId="65" fillId="37" borderId="53" xfId="0" applyNumberFormat="1" applyFont="1" applyFill="1" applyBorder="1" applyAlignment="1" quotePrefix="1">
      <alignment horizontal="center" vertical="center" wrapText="1"/>
    </xf>
    <xf numFmtId="10" fontId="93" fillId="34" borderId="54" xfId="478" applyNumberFormat="1" applyFont="1" applyFill="1" applyBorder="1" applyAlignment="1">
      <alignment horizontal="center" vertical="center"/>
    </xf>
    <xf numFmtId="10" fontId="93" fillId="35" borderId="55" xfId="478" applyNumberFormat="1" applyFont="1" applyFill="1" applyBorder="1" applyAlignment="1">
      <alignment horizontal="center" vertical="center"/>
    </xf>
    <xf numFmtId="10" fontId="93" fillId="36" borderId="55" xfId="478" applyNumberFormat="1" applyFont="1" applyFill="1" applyBorder="1" applyAlignment="1">
      <alignment horizontal="center" vertical="center"/>
    </xf>
    <xf numFmtId="17" fontId="65" fillId="37" borderId="56" xfId="0" applyNumberFormat="1" applyFont="1" applyFill="1" applyBorder="1" applyAlignment="1" quotePrefix="1">
      <alignment horizontal="center" vertical="center" wrapText="1"/>
    </xf>
    <xf numFmtId="17" fontId="65" fillId="37" borderId="57" xfId="0" applyNumberFormat="1" applyFont="1" applyFill="1" applyBorder="1" applyAlignment="1" quotePrefix="1">
      <alignment horizontal="center" vertical="center" wrapText="1"/>
    </xf>
    <xf numFmtId="17" fontId="65" fillId="37" borderId="58" xfId="0" applyNumberFormat="1" applyFont="1" applyFill="1" applyBorder="1" applyAlignment="1" quotePrefix="1">
      <alignment horizontal="center" vertical="center" wrapText="1"/>
    </xf>
    <xf numFmtId="10" fontId="93" fillId="34" borderId="46" xfId="0" applyNumberFormat="1" applyFont="1" applyFill="1" applyBorder="1" applyAlignment="1">
      <alignment horizontal="center" vertical="center"/>
    </xf>
    <xf numFmtId="10" fontId="93" fillId="35" borderId="10" xfId="0" applyNumberFormat="1" applyFont="1" applyFill="1" applyBorder="1" applyAlignment="1">
      <alignment horizontal="center" vertical="center"/>
    </xf>
    <xf numFmtId="10" fontId="93" fillId="36" borderId="10" xfId="0" applyNumberFormat="1" applyFont="1" applyFill="1" applyBorder="1" applyAlignment="1">
      <alignment horizontal="center" vertical="center"/>
    </xf>
    <xf numFmtId="17" fontId="98" fillId="39" borderId="59" xfId="0" applyNumberFormat="1" applyFont="1" applyFill="1" applyBorder="1" applyAlignment="1" quotePrefix="1">
      <alignment horizontal="center" vertical="center" wrapText="1"/>
    </xf>
    <xf numFmtId="17" fontId="98" fillId="39" borderId="60" xfId="0" applyNumberFormat="1" applyFont="1" applyFill="1" applyBorder="1" applyAlignment="1" quotePrefix="1">
      <alignment horizontal="center" vertical="center" wrapText="1"/>
    </xf>
    <xf numFmtId="17" fontId="98" fillId="39" borderId="61" xfId="0" applyNumberFormat="1" applyFont="1" applyFill="1" applyBorder="1" applyAlignment="1" quotePrefix="1">
      <alignment horizontal="center" vertical="center" wrapText="1"/>
    </xf>
    <xf numFmtId="17" fontId="98" fillId="39" borderId="60" xfId="0" applyNumberFormat="1" applyFont="1" applyFill="1" applyBorder="1" applyAlignment="1" quotePrefix="1">
      <alignment horizontal="center" vertic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2" xfId="0" applyBorder="1" applyAlignment="1">
      <alignment horizontal="center"/>
    </xf>
    <xf numFmtId="0" fontId="99" fillId="39" borderId="46" xfId="0" applyFont="1" applyFill="1" applyBorder="1" applyAlignment="1">
      <alignment horizontal="center"/>
    </xf>
    <xf numFmtId="0" fontId="99" fillId="39" borderId="63" xfId="0" applyFont="1" applyFill="1" applyBorder="1" applyAlignment="1">
      <alignment horizontal="center"/>
    </xf>
    <xf numFmtId="0" fontId="99" fillId="39" borderId="5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91" fontId="0" fillId="0" borderId="0" xfId="0" applyNumberFormat="1" applyAlignment="1">
      <alignment/>
    </xf>
    <xf numFmtId="0" fontId="100" fillId="0" borderId="0" xfId="377" applyFont="1" applyFill="1" applyBorder="1" applyAlignment="1">
      <alignment horizontal="center"/>
      <protection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4" borderId="36" xfId="216" applyFill="1" applyBorder="1" applyAlignment="1">
      <alignment horizontal="center"/>
      <protection/>
    </xf>
    <xf numFmtId="10" fontId="0" fillId="34" borderId="36" xfId="216" applyNumberFormat="1" applyFill="1" applyBorder="1" applyAlignment="1">
      <alignment horizontal="center"/>
      <protection/>
    </xf>
    <xf numFmtId="10" fontId="0" fillId="34" borderId="37" xfId="216" applyNumberFormat="1" applyFill="1" applyBorder="1" applyAlignment="1">
      <alignment horizontal="center"/>
      <protection/>
    </xf>
    <xf numFmtId="0" fontId="0" fillId="35" borderId="0" xfId="216" applyFill="1" applyBorder="1" applyAlignment="1">
      <alignment horizontal="center"/>
      <protection/>
    </xf>
    <xf numFmtId="10" fontId="0" fillId="35" borderId="0" xfId="216" applyNumberFormat="1" applyFill="1" applyBorder="1" applyAlignment="1">
      <alignment horizontal="center"/>
      <protection/>
    </xf>
    <xf numFmtId="10" fontId="0" fillId="35" borderId="35" xfId="216" applyNumberFormat="1" applyFill="1" applyBorder="1" applyAlignment="1">
      <alignment horizontal="center"/>
      <protection/>
    </xf>
    <xf numFmtId="0" fontId="9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4" fillId="0" borderId="0" xfId="0" applyFont="1" applyFill="1" applyAlignment="1">
      <alignment/>
    </xf>
    <xf numFmtId="0" fontId="62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36" borderId="0" xfId="0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10" fontId="0" fillId="36" borderId="35" xfId="0" applyNumberFormat="1" applyFill="1" applyBorder="1" applyAlignment="1">
      <alignment horizontal="center"/>
    </xf>
    <xf numFmtId="9" fontId="94" fillId="0" borderId="64" xfId="478" applyFont="1" applyBorder="1" applyAlignment="1">
      <alignment horizontal="center" vertical="center"/>
    </xf>
    <xf numFmtId="17" fontId="82" fillId="37" borderId="65" xfId="0" applyNumberFormat="1" applyFont="1" applyFill="1" applyBorder="1" applyAlignment="1">
      <alignment vertical="center"/>
    </xf>
    <xf numFmtId="10" fontId="93" fillId="34" borderId="11" xfId="478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/>
    </xf>
    <xf numFmtId="10" fontId="93" fillId="35" borderId="11" xfId="478" applyNumberFormat="1" applyFont="1" applyFill="1" applyBorder="1" applyAlignment="1">
      <alignment horizontal="center" vertical="center"/>
    </xf>
    <xf numFmtId="10" fontId="93" fillId="36" borderId="11" xfId="478" applyNumberFormat="1" applyFont="1" applyFill="1" applyBorder="1" applyAlignment="1">
      <alignment horizontal="center" vertical="center"/>
    </xf>
    <xf numFmtId="0" fontId="82" fillId="39" borderId="19" xfId="0" applyFont="1" applyFill="1" applyBorder="1" applyAlignment="1">
      <alignment/>
    </xf>
    <xf numFmtId="0" fontId="82" fillId="39" borderId="32" xfId="0" applyFont="1" applyFill="1" applyBorder="1" applyAlignment="1">
      <alignment horizontal="center"/>
    </xf>
    <xf numFmtId="49" fontId="65" fillId="39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0" fontId="93" fillId="34" borderId="0" xfId="478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01" fillId="0" borderId="10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55" xfId="0" applyFont="1" applyBorder="1" applyAlignment="1">
      <alignment horizontal="center" vertical="center"/>
    </xf>
    <xf numFmtId="10" fontId="101" fillId="0" borderId="47" xfId="478" applyNumberFormat="1" applyFont="1" applyBorder="1" applyAlignment="1">
      <alignment horizontal="center"/>
    </xf>
    <xf numFmtId="10" fontId="101" fillId="0" borderId="12" xfId="478" applyNumberFormat="1" applyFont="1" applyBorder="1" applyAlignment="1">
      <alignment horizontal="center"/>
    </xf>
    <xf numFmtId="10" fontId="101" fillId="0" borderId="62" xfId="478" applyNumberFormat="1" applyFont="1" applyBorder="1" applyAlignment="1">
      <alignment horizontal="center"/>
    </xf>
    <xf numFmtId="10" fontId="101" fillId="0" borderId="64" xfId="478" applyNumberFormat="1" applyFont="1" applyBorder="1" applyAlignment="1">
      <alignment horizontal="center"/>
    </xf>
    <xf numFmtId="0" fontId="101" fillId="34" borderId="10" xfId="0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/>
    </xf>
    <xf numFmtId="0" fontId="101" fillId="34" borderId="55" xfId="0" applyFont="1" applyFill="1" applyBorder="1" applyAlignment="1">
      <alignment horizontal="center" vertical="center"/>
    </xf>
    <xf numFmtId="0" fontId="101" fillId="35" borderId="10" xfId="0" applyFont="1" applyFill="1" applyBorder="1" applyAlignment="1">
      <alignment horizontal="center" vertical="center"/>
    </xf>
    <xf numFmtId="0" fontId="101" fillId="35" borderId="11" xfId="0" applyFont="1" applyFill="1" applyBorder="1" applyAlignment="1">
      <alignment horizontal="center" vertical="center"/>
    </xf>
    <xf numFmtId="0" fontId="101" fillId="35" borderId="55" xfId="0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1" fillId="36" borderId="11" xfId="0" applyFont="1" applyFill="1" applyBorder="1" applyAlignment="1">
      <alignment horizontal="center" vertical="center"/>
    </xf>
    <xf numFmtId="0" fontId="101" fillId="36" borderId="55" xfId="0" applyFont="1" applyFill="1" applyBorder="1" applyAlignment="1">
      <alignment horizontal="center" vertical="center"/>
    </xf>
    <xf numFmtId="17" fontId="98" fillId="39" borderId="59" xfId="0" applyNumberFormat="1" applyFont="1" applyFill="1" applyBorder="1" applyAlignment="1" quotePrefix="1">
      <alignment horizontal="center" vertical="center"/>
    </xf>
    <xf numFmtId="17" fontId="98" fillId="39" borderId="66" xfId="0" applyNumberFormat="1" applyFont="1" applyFill="1" applyBorder="1" applyAlignment="1" quotePrefix="1">
      <alignment horizontal="center" vertical="center" wrapText="1"/>
    </xf>
    <xf numFmtId="0" fontId="102" fillId="7" borderId="63" xfId="0" applyFont="1" applyFill="1" applyBorder="1" applyAlignment="1">
      <alignment horizontal="center" vertical="top" wrapText="1"/>
    </xf>
    <xf numFmtId="10" fontId="103" fillId="7" borderId="52" xfId="0" applyNumberFormat="1" applyFont="1" applyFill="1" applyBorder="1" applyAlignment="1">
      <alignment horizontal="center" vertical="top" wrapText="1"/>
    </xf>
    <xf numFmtId="0" fontId="102" fillId="7" borderId="11" xfId="0" applyFont="1" applyFill="1" applyBorder="1" applyAlignment="1">
      <alignment horizontal="center" vertical="top" wrapText="1"/>
    </xf>
    <xf numFmtId="10" fontId="103" fillId="7" borderId="39" xfId="0" applyNumberFormat="1" applyFont="1" applyFill="1" applyBorder="1" applyAlignment="1">
      <alignment horizontal="center" vertical="top" wrapText="1"/>
    </xf>
    <xf numFmtId="0" fontId="102" fillId="7" borderId="12" xfId="0" applyFont="1" applyFill="1" applyBorder="1" applyAlignment="1">
      <alignment horizontal="center" vertical="top" wrapText="1"/>
    </xf>
    <xf numFmtId="10" fontId="103" fillId="7" borderId="62" xfId="0" applyNumberFormat="1" applyFont="1" applyFill="1" applyBorder="1" applyAlignment="1">
      <alignment horizontal="center" vertical="top" wrapText="1"/>
    </xf>
    <xf numFmtId="0" fontId="102" fillId="6" borderId="63" xfId="0" applyFont="1" applyFill="1" applyBorder="1" applyAlignment="1">
      <alignment horizontal="center" vertical="top" wrapText="1"/>
    </xf>
    <xf numFmtId="10" fontId="103" fillId="6" borderId="52" xfId="0" applyNumberFormat="1" applyFont="1" applyFill="1" applyBorder="1" applyAlignment="1">
      <alignment horizontal="center" vertical="top" wrapText="1"/>
    </xf>
    <xf numFmtId="0" fontId="102" fillId="6" borderId="11" xfId="0" applyFont="1" applyFill="1" applyBorder="1" applyAlignment="1">
      <alignment horizontal="center" vertical="top" wrapText="1"/>
    </xf>
    <xf numFmtId="10" fontId="103" fillId="6" borderId="39" xfId="0" applyNumberFormat="1" applyFont="1" applyFill="1" applyBorder="1" applyAlignment="1">
      <alignment horizontal="center" vertical="top" wrapText="1"/>
    </xf>
    <xf numFmtId="0" fontId="102" fillId="6" borderId="12" xfId="0" applyFont="1" applyFill="1" applyBorder="1" applyAlignment="1">
      <alignment horizontal="center" vertical="top" wrapText="1"/>
    </xf>
    <xf numFmtId="10" fontId="103" fillId="6" borderId="62" xfId="0" applyNumberFormat="1" applyFont="1" applyFill="1" applyBorder="1" applyAlignment="1">
      <alignment horizontal="center" vertical="top" wrapText="1"/>
    </xf>
    <xf numFmtId="0" fontId="98" fillId="39" borderId="67" xfId="0" applyFont="1" applyFill="1" applyBorder="1" applyAlignment="1">
      <alignment horizontal="center" vertical="center" wrapText="1"/>
    </xf>
    <xf numFmtId="0" fontId="98" fillId="39" borderId="68" xfId="0" applyFont="1" applyFill="1" applyBorder="1" applyAlignment="1">
      <alignment horizontal="center" vertical="center" wrapText="1"/>
    </xf>
    <xf numFmtId="0" fontId="98" fillId="39" borderId="69" xfId="0" applyFont="1" applyFill="1" applyBorder="1" applyAlignment="1">
      <alignment horizontal="center" vertical="center" wrapText="1"/>
    </xf>
    <xf numFmtId="0" fontId="102" fillId="7" borderId="60" xfId="0" applyFont="1" applyFill="1" applyBorder="1" applyAlignment="1">
      <alignment horizontal="center" vertical="top" wrapText="1"/>
    </xf>
    <xf numFmtId="10" fontId="103" fillId="7" borderId="6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4" fillId="39" borderId="0" xfId="0" applyFont="1" applyFill="1" applyAlignment="1">
      <alignment/>
    </xf>
    <xf numFmtId="0" fontId="0" fillId="34" borderId="32" xfId="216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0" fontId="84" fillId="33" borderId="0" xfId="0" applyFont="1" applyFill="1" applyAlignment="1">
      <alignment horizontal="center"/>
    </xf>
    <xf numFmtId="10" fontId="97" fillId="33" borderId="28" xfId="0" applyNumberFormat="1" applyFont="1" applyFill="1" applyBorder="1" applyAlignment="1">
      <alignment horizontal="center" vertical="top" wrapText="1"/>
    </xf>
    <xf numFmtId="10" fontId="97" fillId="33" borderId="29" xfId="0" applyNumberFormat="1" applyFont="1" applyFill="1" applyBorder="1" applyAlignment="1">
      <alignment horizontal="center" vertical="top" wrapText="1"/>
    </xf>
    <xf numFmtId="10" fontId="97" fillId="0" borderId="28" xfId="478" applyNumberFormat="1" applyFont="1" applyBorder="1" applyAlignment="1">
      <alignment horizontal="center" vertical="top" wrapText="1"/>
    </xf>
    <xf numFmtId="10" fontId="97" fillId="0" borderId="29" xfId="478" applyNumberFormat="1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10" fontId="7" fillId="4" borderId="13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10" fontId="97" fillId="0" borderId="28" xfId="0" applyNumberFormat="1" applyFont="1" applyBorder="1" applyAlignment="1">
      <alignment horizontal="center" vertical="top" wrapText="1"/>
    </xf>
    <xf numFmtId="10" fontId="97" fillId="0" borderId="29" xfId="0" applyNumberFormat="1" applyFont="1" applyBorder="1" applyAlignment="1">
      <alignment horizontal="center" vertical="top" wrapText="1"/>
    </xf>
    <xf numFmtId="0" fontId="104" fillId="0" borderId="11" xfId="0" applyFont="1" applyBorder="1" applyAlignment="1">
      <alignment horizontal="center" vertical="center"/>
    </xf>
    <xf numFmtId="10" fontId="104" fillId="0" borderId="12" xfId="478" applyNumberFormat="1" applyFont="1" applyBorder="1" applyAlignment="1">
      <alignment horizontal="center"/>
    </xf>
    <xf numFmtId="10" fontId="65" fillId="0" borderId="15" xfId="0" applyNumberFormat="1" applyFont="1" applyBorder="1" applyAlignment="1">
      <alignment horizontal="center"/>
    </xf>
    <xf numFmtId="10" fontId="65" fillId="0" borderId="17" xfId="0" applyNumberFormat="1" applyFont="1" applyBorder="1" applyAlignment="1">
      <alignment horizontal="center"/>
    </xf>
    <xf numFmtId="10" fontId="65" fillId="34" borderId="19" xfId="478" applyNumberFormat="1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 wrapText="1"/>
    </xf>
    <xf numFmtId="0" fontId="86" fillId="33" borderId="19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top" wrapText="1"/>
    </xf>
    <xf numFmtId="0" fontId="95" fillId="6" borderId="18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86" fillId="0" borderId="70" xfId="0" applyFont="1" applyBorder="1" applyAlignment="1">
      <alignment horizontal="center" vertical="top" wrapText="1"/>
    </xf>
    <xf numFmtId="10" fontId="91" fillId="0" borderId="71" xfId="0" applyNumberFormat="1" applyFont="1" applyBorder="1" applyAlignment="1">
      <alignment horizontal="center" vertical="top" wrapText="1"/>
    </xf>
    <xf numFmtId="10" fontId="105" fillId="34" borderId="52" xfId="478" applyNumberFormat="1" applyFont="1" applyFill="1" applyBorder="1" applyAlignment="1">
      <alignment horizontal="center" vertical="center"/>
    </xf>
    <xf numFmtId="0" fontId="105" fillId="34" borderId="46" xfId="0" applyFont="1" applyFill="1" applyBorder="1" applyAlignment="1">
      <alignment horizontal="center" vertical="center"/>
    </xf>
    <xf numFmtId="0" fontId="105" fillId="34" borderId="72" xfId="0" applyFont="1" applyFill="1" applyBorder="1" applyAlignment="1">
      <alignment horizontal="center" vertical="center"/>
    </xf>
    <xf numFmtId="0" fontId="105" fillId="34" borderId="73" xfId="0" applyFont="1" applyFill="1" applyBorder="1" applyAlignment="1">
      <alignment horizontal="center" vertical="center"/>
    </xf>
    <xf numFmtId="10" fontId="105" fillId="35" borderId="39" xfId="478" applyNumberFormat="1" applyFont="1" applyFill="1" applyBorder="1" applyAlignment="1">
      <alignment horizontal="center" vertical="center"/>
    </xf>
    <xf numFmtId="0" fontId="105" fillId="35" borderId="10" xfId="0" applyFont="1" applyFill="1" applyBorder="1" applyAlignment="1">
      <alignment horizontal="center" vertical="center"/>
    </xf>
    <xf numFmtId="1" fontId="105" fillId="35" borderId="20" xfId="478" applyNumberFormat="1" applyFont="1" applyFill="1" applyBorder="1" applyAlignment="1">
      <alignment horizontal="center" vertical="center"/>
    </xf>
    <xf numFmtId="0" fontId="105" fillId="35" borderId="74" xfId="0" applyFont="1" applyFill="1" applyBorder="1" applyAlignment="1">
      <alignment horizontal="center" vertical="center"/>
    </xf>
    <xf numFmtId="10" fontId="105" fillId="36" borderId="39" xfId="478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5" fillId="36" borderId="20" xfId="0" applyFont="1" applyFill="1" applyBorder="1" applyAlignment="1">
      <alignment horizontal="center" vertical="center"/>
    </xf>
    <xf numFmtId="0" fontId="105" fillId="36" borderId="74" xfId="0" applyFont="1" applyFill="1" applyBorder="1" applyAlignment="1">
      <alignment horizontal="center" vertical="center"/>
    </xf>
    <xf numFmtId="0" fontId="106" fillId="0" borderId="47" xfId="0" applyFont="1" applyBorder="1" applyAlignment="1">
      <alignment horizontal="center" vertical="center"/>
    </xf>
    <xf numFmtId="9" fontId="106" fillId="0" borderId="62" xfId="478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9" fontId="106" fillId="0" borderId="62" xfId="478" applyNumberFormat="1" applyFont="1" applyBorder="1" applyAlignment="1">
      <alignment horizontal="center" vertical="center"/>
    </xf>
    <xf numFmtId="0" fontId="106" fillId="0" borderId="75" xfId="0" applyFont="1" applyBorder="1" applyAlignment="1">
      <alignment horizontal="center" vertical="center"/>
    </xf>
    <xf numFmtId="10" fontId="94" fillId="0" borderId="76" xfId="0" applyNumberFormat="1" applyFont="1" applyBorder="1" applyAlignment="1">
      <alignment horizontal="center" vertical="center"/>
    </xf>
    <xf numFmtId="17" fontId="99" fillId="39" borderId="52" xfId="0" applyNumberFormat="1" applyFont="1" applyFill="1" applyBorder="1" applyAlignment="1">
      <alignment horizontal="center"/>
    </xf>
    <xf numFmtId="0" fontId="107" fillId="39" borderId="16" xfId="170" applyFont="1" applyFill="1" applyBorder="1" applyAlignment="1">
      <alignment horizontal="center" vertical="center"/>
      <protection/>
    </xf>
    <xf numFmtId="0" fontId="73" fillId="34" borderId="34" xfId="170" applyFill="1" applyBorder="1" applyAlignment="1">
      <alignment horizontal="center" vertical="center"/>
      <protection/>
    </xf>
    <xf numFmtId="0" fontId="73" fillId="34" borderId="14" xfId="170" applyFill="1" applyBorder="1" applyAlignment="1">
      <alignment horizontal="center" vertical="center"/>
      <protection/>
    </xf>
    <xf numFmtId="10" fontId="86" fillId="33" borderId="28" xfId="0" applyNumberFormat="1" applyFont="1" applyFill="1" applyBorder="1" applyAlignment="1">
      <alignment horizontal="center" vertical="top" wrapText="1"/>
    </xf>
    <xf numFmtId="10" fontId="0" fillId="9" borderId="35" xfId="216" applyNumberFormat="1" applyFill="1" applyBorder="1" applyAlignment="1">
      <alignment horizontal="center"/>
      <protection/>
    </xf>
    <xf numFmtId="10" fontId="0" fillId="9" borderId="0" xfId="216" applyNumberFormat="1" applyFill="1" applyBorder="1" applyAlignment="1">
      <alignment horizontal="center"/>
      <protection/>
    </xf>
    <xf numFmtId="0" fontId="0" fillId="9" borderId="0" xfId="216" applyFill="1" applyBorder="1" applyAlignment="1">
      <alignment horizontal="center"/>
      <protection/>
    </xf>
    <xf numFmtId="0" fontId="73" fillId="34" borderId="16" xfId="170" applyFill="1" applyBorder="1" applyAlignment="1">
      <alignment horizontal="center" vertical="center"/>
      <protection/>
    </xf>
    <xf numFmtId="0" fontId="73" fillId="9" borderId="34" xfId="170" applyFill="1" applyBorder="1" applyAlignment="1">
      <alignment horizontal="center" vertical="center"/>
      <protection/>
    </xf>
    <xf numFmtId="0" fontId="73" fillId="35" borderId="34" xfId="170" applyFill="1" applyBorder="1" applyAlignment="1">
      <alignment horizontal="center" vertical="center"/>
      <protection/>
    </xf>
    <xf numFmtId="0" fontId="97" fillId="39" borderId="19" xfId="377" applyFont="1" applyFill="1" applyBorder="1" applyAlignment="1">
      <alignment horizontal="center" vertical="center" wrapText="1"/>
      <protection/>
    </xf>
    <xf numFmtId="0" fontId="97" fillId="39" borderId="15" xfId="377" applyFont="1" applyFill="1" applyBorder="1" applyAlignment="1">
      <alignment horizontal="center" vertical="center" wrapText="1"/>
      <protection/>
    </xf>
    <xf numFmtId="10" fontId="80" fillId="34" borderId="0" xfId="478" applyNumberFormat="1" applyFont="1" applyFill="1" applyBorder="1" applyAlignment="1">
      <alignment horizontal="center"/>
    </xf>
    <xf numFmtId="10" fontId="80" fillId="0" borderId="0" xfId="0" applyNumberFormat="1" applyFont="1" applyBorder="1" applyAlignment="1">
      <alignment horizontal="center"/>
    </xf>
    <xf numFmtId="0" fontId="93" fillId="36" borderId="11" xfId="0" applyFont="1" applyFill="1" applyBorder="1" applyAlignment="1">
      <alignment horizontal="center" vertical="center"/>
    </xf>
    <xf numFmtId="0" fontId="93" fillId="35" borderId="11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10" fontId="86" fillId="0" borderId="28" xfId="0" applyNumberFormat="1" applyFont="1" applyBorder="1" applyAlignment="1">
      <alignment horizontal="center" vertical="top" wrapText="1"/>
    </xf>
    <xf numFmtId="10" fontId="86" fillId="0" borderId="28" xfId="478" applyNumberFormat="1" applyFont="1" applyBorder="1" applyAlignment="1">
      <alignment horizontal="center" vertical="top" wrapText="1"/>
    </xf>
    <xf numFmtId="0" fontId="65" fillId="39" borderId="19" xfId="232" applyFont="1" applyFill="1" applyBorder="1" applyAlignment="1">
      <alignment horizontal="center" vertical="center" textRotation="90"/>
      <protection/>
    </xf>
    <xf numFmtId="0" fontId="107" fillId="39" borderId="14" xfId="170" applyFont="1" applyFill="1" applyBorder="1" applyAlignment="1">
      <alignment horizontal="center" vertical="center"/>
      <protection/>
    </xf>
    <xf numFmtId="0" fontId="107" fillId="39" borderId="34" xfId="170" applyFont="1" applyFill="1" applyBorder="1" applyAlignment="1">
      <alignment horizontal="center" vertical="center"/>
      <protection/>
    </xf>
    <xf numFmtId="0" fontId="107" fillId="39" borderId="18" xfId="232" applyFont="1" applyFill="1" applyBorder="1" applyAlignment="1">
      <alignment horizontal="center" vertical="center" textRotation="90"/>
      <protection/>
    </xf>
    <xf numFmtId="0" fontId="107" fillId="39" borderId="77" xfId="232" applyFont="1" applyFill="1" applyBorder="1" applyAlignment="1">
      <alignment horizontal="center" vertical="center" textRotation="90"/>
      <protection/>
    </xf>
    <xf numFmtId="49" fontId="84" fillId="39" borderId="77" xfId="232" applyNumberFormat="1" applyFont="1" applyFill="1" applyBorder="1" applyAlignment="1">
      <alignment horizontal="center" vertical="center" textRotation="90"/>
      <protection/>
    </xf>
    <xf numFmtId="0" fontId="98" fillId="39" borderId="77" xfId="232" applyFont="1" applyFill="1" applyBorder="1" applyAlignment="1">
      <alignment horizontal="center" vertical="center" textRotation="90"/>
      <protection/>
    </xf>
    <xf numFmtId="0" fontId="65" fillId="39" borderId="77" xfId="232" applyFont="1" applyFill="1" applyBorder="1" applyAlignment="1">
      <alignment horizontal="center" vertical="center" wrapText="1"/>
      <protection/>
    </xf>
    <xf numFmtId="0" fontId="65" fillId="39" borderId="13" xfId="232" applyFont="1" applyFill="1" applyBorder="1" applyAlignment="1">
      <alignment horizontal="center" vertical="center" wrapText="1"/>
      <protection/>
    </xf>
    <xf numFmtId="9" fontId="94" fillId="0" borderId="76" xfId="478" applyFont="1" applyBorder="1" applyAlignment="1">
      <alignment horizontal="center" vertical="center"/>
    </xf>
    <xf numFmtId="0" fontId="0" fillId="34" borderId="0" xfId="168" applyFill="1" applyBorder="1" applyAlignment="1">
      <alignment horizontal="center" vertical="center"/>
      <protection/>
    </xf>
    <xf numFmtId="10" fontId="0" fillId="34" borderId="0" xfId="168" applyNumberFormat="1" applyFill="1" applyBorder="1" applyAlignment="1">
      <alignment horizontal="center" vertical="center"/>
      <protection/>
    </xf>
    <xf numFmtId="0" fontId="0" fillId="34" borderId="0" xfId="168" applyFont="1" applyFill="1" applyBorder="1" applyAlignment="1">
      <alignment horizontal="center" vertical="center"/>
      <protection/>
    </xf>
    <xf numFmtId="0" fontId="0" fillId="35" borderId="0" xfId="168" applyFill="1" applyBorder="1" applyAlignment="1">
      <alignment horizontal="center" vertical="center"/>
      <protection/>
    </xf>
    <xf numFmtId="10" fontId="0" fillId="35" borderId="0" xfId="168" applyNumberFormat="1" applyFill="1" applyBorder="1" applyAlignment="1">
      <alignment horizontal="center" vertical="center"/>
      <protection/>
    </xf>
    <xf numFmtId="0" fontId="0" fillId="40" borderId="0" xfId="168" applyFill="1" applyBorder="1" applyAlignment="1">
      <alignment horizontal="center" vertical="center"/>
      <protection/>
    </xf>
    <xf numFmtId="10" fontId="0" fillId="40" borderId="0" xfId="168" applyNumberFormat="1" applyFill="1" applyBorder="1" applyAlignment="1">
      <alignment horizontal="center" vertical="center"/>
      <protection/>
    </xf>
    <xf numFmtId="0" fontId="0" fillId="34" borderId="14" xfId="238" applyFill="1" applyBorder="1" applyAlignment="1">
      <alignment horizontal="center" vertical="center"/>
      <protection/>
    </xf>
    <xf numFmtId="0" fontId="0" fillId="34" borderId="32" xfId="168" applyFill="1" applyBorder="1" applyAlignment="1">
      <alignment horizontal="center" vertical="center"/>
      <protection/>
    </xf>
    <xf numFmtId="10" fontId="0" fillId="34" borderId="32" xfId="168" applyNumberFormat="1" applyFill="1" applyBorder="1" applyAlignment="1">
      <alignment horizontal="center" vertical="center"/>
      <protection/>
    </xf>
    <xf numFmtId="10" fontId="0" fillId="34" borderId="33" xfId="168" applyNumberFormat="1" applyFill="1" applyBorder="1" applyAlignment="1">
      <alignment horizontal="center" vertical="center"/>
      <protection/>
    </xf>
    <xf numFmtId="0" fontId="0" fillId="34" borderId="34" xfId="238" applyFill="1" applyBorder="1" applyAlignment="1">
      <alignment horizontal="center" vertical="center"/>
      <protection/>
    </xf>
    <xf numFmtId="10" fontId="0" fillId="34" borderId="35" xfId="168" applyNumberFormat="1" applyFill="1" applyBorder="1" applyAlignment="1">
      <alignment horizontal="center" vertical="center"/>
      <protection/>
    </xf>
    <xf numFmtId="0" fontId="0" fillId="35" borderId="34" xfId="238" applyFill="1" applyBorder="1" applyAlignment="1">
      <alignment horizontal="center" vertical="center"/>
      <protection/>
    </xf>
    <xf numFmtId="10" fontId="0" fillId="35" borderId="35" xfId="168" applyNumberFormat="1" applyFill="1" applyBorder="1" applyAlignment="1">
      <alignment horizontal="center" vertical="center"/>
      <protection/>
    </xf>
    <xf numFmtId="0" fontId="0" fillId="34" borderId="16" xfId="238" applyFill="1" applyBorder="1" applyAlignment="1">
      <alignment horizontal="center" vertical="center"/>
      <protection/>
    </xf>
    <xf numFmtId="0" fontId="0" fillId="40" borderId="34" xfId="238" applyFill="1" applyBorder="1" applyAlignment="1">
      <alignment horizontal="center" vertical="center"/>
      <protection/>
    </xf>
    <xf numFmtId="0" fontId="0" fillId="34" borderId="36" xfId="168" applyFill="1" applyBorder="1" applyAlignment="1">
      <alignment horizontal="center" vertical="center"/>
      <protection/>
    </xf>
    <xf numFmtId="10" fontId="0" fillId="34" borderId="36" xfId="168" applyNumberFormat="1" applyFill="1" applyBorder="1" applyAlignment="1">
      <alignment horizontal="center" vertical="center"/>
      <protection/>
    </xf>
    <xf numFmtId="10" fontId="0" fillId="34" borderId="37" xfId="168" applyNumberFormat="1" applyFill="1" applyBorder="1" applyAlignment="1">
      <alignment horizontal="center" vertical="center"/>
      <protection/>
    </xf>
    <xf numFmtId="10" fontId="0" fillId="40" borderId="35" xfId="168" applyNumberFormat="1" applyFill="1" applyBorder="1" applyAlignment="1">
      <alignment horizontal="center" vertical="center"/>
      <protection/>
    </xf>
    <xf numFmtId="0" fontId="97" fillId="39" borderId="15" xfId="377" applyFont="1" applyFill="1" applyBorder="1" applyAlignment="1">
      <alignment horizontal="center" vertical="center" wrapText="1"/>
      <protection/>
    </xf>
    <xf numFmtId="0" fontId="0" fillId="34" borderId="0" xfId="168" applyFont="1" applyFill="1" applyBorder="1" applyAlignment="1">
      <alignment horizontal="center" vertical="center"/>
      <protection/>
    </xf>
    <xf numFmtId="0" fontId="0" fillId="34" borderId="0" xfId="168" applyFill="1" applyBorder="1" applyAlignment="1">
      <alignment horizontal="center" vertical="center"/>
      <protection/>
    </xf>
    <xf numFmtId="10" fontId="0" fillId="34" borderId="0" xfId="168" applyNumberFormat="1" applyFill="1" applyBorder="1" applyAlignment="1">
      <alignment horizontal="center" vertical="center"/>
      <protection/>
    </xf>
    <xf numFmtId="0" fontId="0" fillId="34" borderId="14" xfId="238" applyFill="1" applyBorder="1" applyAlignment="1">
      <alignment horizontal="center" vertical="center"/>
      <protection/>
    </xf>
    <xf numFmtId="0" fontId="0" fillId="34" borderId="32" xfId="168" applyFill="1" applyBorder="1" applyAlignment="1">
      <alignment horizontal="center" vertical="center"/>
      <protection/>
    </xf>
    <xf numFmtId="10" fontId="0" fillId="34" borderId="32" xfId="168" applyNumberFormat="1" applyFill="1" applyBorder="1" applyAlignment="1">
      <alignment horizontal="center" vertical="center"/>
      <protection/>
    </xf>
    <xf numFmtId="10" fontId="0" fillId="34" borderId="33" xfId="168" applyNumberFormat="1" applyFill="1" applyBorder="1" applyAlignment="1">
      <alignment horizontal="center" vertical="center"/>
      <protection/>
    </xf>
    <xf numFmtId="0" fontId="0" fillId="34" borderId="34" xfId="238" applyFill="1" applyBorder="1" applyAlignment="1">
      <alignment horizontal="center" vertical="center"/>
      <protection/>
    </xf>
    <xf numFmtId="10" fontId="0" fillId="34" borderId="35" xfId="168" applyNumberFormat="1" applyFill="1" applyBorder="1" applyAlignment="1">
      <alignment horizontal="center" vertical="center"/>
      <protection/>
    </xf>
    <xf numFmtId="0" fontId="0" fillId="40" borderId="16" xfId="238" applyFill="1" applyBorder="1" applyAlignment="1">
      <alignment horizontal="center" vertical="center"/>
      <protection/>
    </xf>
    <xf numFmtId="0" fontId="0" fillId="40" borderId="36" xfId="168" applyFill="1" applyBorder="1" applyAlignment="1">
      <alignment horizontal="center" vertical="center"/>
      <protection/>
    </xf>
    <xf numFmtId="10" fontId="0" fillId="40" borderId="36" xfId="168" applyNumberFormat="1" applyFill="1" applyBorder="1" applyAlignment="1">
      <alignment horizontal="center" vertical="center"/>
      <protection/>
    </xf>
    <xf numFmtId="10" fontId="0" fillId="40" borderId="37" xfId="168" applyNumberFormat="1" applyFill="1" applyBorder="1" applyAlignment="1">
      <alignment horizontal="center" vertical="center"/>
      <protection/>
    </xf>
    <xf numFmtId="0" fontId="73" fillId="9" borderId="16" xfId="170" applyFill="1" applyBorder="1" applyAlignment="1">
      <alignment horizontal="center" vertical="center"/>
      <protection/>
    </xf>
    <xf numFmtId="0" fontId="62" fillId="39" borderId="14" xfId="238" applyFont="1" applyFill="1" applyBorder="1" applyAlignment="1">
      <alignment horizontal="center" vertical="center"/>
      <protection/>
    </xf>
    <xf numFmtId="0" fontId="62" fillId="39" borderId="34" xfId="238" applyFont="1" applyFill="1" applyBorder="1" applyAlignment="1">
      <alignment horizontal="center" vertical="center"/>
      <protection/>
    </xf>
    <xf numFmtId="0" fontId="62" fillId="39" borderId="16" xfId="238" applyFont="1" applyFill="1" applyBorder="1" applyAlignment="1">
      <alignment horizontal="center" vertical="center"/>
      <protection/>
    </xf>
    <xf numFmtId="0" fontId="0" fillId="40" borderId="14" xfId="0" applyFill="1" applyBorder="1" applyAlignment="1">
      <alignment horizontal="center"/>
    </xf>
    <xf numFmtId="0" fontId="0" fillId="40" borderId="32" xfId="216" applyFill="1" applyBorder="1" applyAlignment="1">
      <alignment horizontal="center"/>
      <protection/>
    </xf>
    <xf numFmtId="10" fontId="0" fillId="40" borderId="32" xfId="216" applyNumberFormat="1" applyFill="1" applyBorder="1" applyAlignment="1">
      <alignment horizontal="center"/>
      <protection/>
    </xf>
    <xf numFmtId="10" fontId="0" fillId="40" borderId="33" xfId="216" applyNumberFormat="1" applyFill="1" applyBorder="1" applyAlignment="1">
      <alignment horizontal="center"/>
      <protection/>
    </xf>
    <xf numFmtId="0" fontId="0" fillId="40" borderId="34" xfId="0" applyFill="1" applyBorder="1" applyAlignment="1">
      <alignment horizontal="center"/>
    </xf>
    <xf numFmtId="0" fontId="0" fillId="40" borderId="0" xfId="216" applyFill="1" applyBorder="1" applyAlignment="1">
      <alignment horizontal="center"/>
      <protection/>
    </xf>
    <xf numFmtId="10" fontId="0" fillId="40" borderId="0" xfId="216" applyNumberFormat="1" applyFill="1" applyBorder="1" applyAlignment="1">
      <alignment horizontal="center"/>
      <protection/>
    </xf>
    <xf numFmtId="10" fontId="0" fillId="40" borderId="35" xfId="216" applyNumberFormat="1" applyFill="1" applyBorder="1" applyAlignment="1">
      <alignment horizontal="center"/>
      <protection/>
    </xf>
    <xf numFmtId="0" fontId="0" fillId="40" borderId="0" xfId="216" applyFont="1" applyFill="1" applyBorder="1" applyAlignment="1">
      <alignment horizontal="center"/>
      <protection/>
    </xf>
    <xf numFmtId="0" fontId="0" fillId="40" borderId="16" xfId="0" applyFill="1" applyBorder="1" applyAlignment="1">
      <alignment horizontal="center"/>
    </xf>
    <xf numFmtId="0" fontId="0" fillId="40" borderId="36" xfId="216" applyFill="1" applyBorder="1" applyAlignment="1">
      <alignment horizontal="center"/>
      <protection/>
    </xf>
    <xf numFmtId="10" fontId="0" fillId="40" borderId="36" xfId="216" applyNumberFormat="1" applyFill="1" applyBorder="1" applyAlignment="1">
      <alignment horizontal="center"/>
      <protection/>
    </xf>
    <xf numFmtId="10" fontId="0" fillId="40" borderId="37" xfId="216" applyNumberFormat="1" applyFill="1" applyBorder="1" applyAlignment="1">
      <alignment horizontal="center"/>
      <protection/>
    </xf>
    <xf numFmtId="0" fontId="0" fillId="35" borderId="14" xfId="0" applyFill="1" applyBorder="1" applyAlignment="1">
      <alignment horizontal="center"/>
    </xf>
    <xf numFmtId="0" fontId="0" fillId="35" borderId="32" xfId="216" applyFill="1" applyBorder="1" applyAlignment="1">
      <alignment horizontal="center"/>
      <protection/>
    </xf>
    <xf numFmtId="0" fontId="0" fillId="9" borderId="36" xfId="216" applyFill="1" applyBorder="1" applyAlignment="1">
      <alignment horizontal="center"/>
      <protection/>
    </xf>
    <xf numFmtId="10" fontId="0" fillId="35" borderId="32" xfId="216" applyNumberFormat="1" applyFill="1" applyBorder="1" applyAlignment="1">
      <alignment horizontal="center"/>
      <protection/>
    </xf>
    <xf numFmtId="10" fontId="0" fillId="9" borderId="36" xfId="216" applyNumberFormat="1" applyFill="1" applyBorder="1" applyAlignment="1">
      <alignment horizontal="center"/>
      <protection/>
    </xf>
    <xf numFmtId="10" fontId="0" fillId="35" borderId="33" xfId="216" applyNumberFormat="1" applyFill="1" applyBorder="1" applyAlignment="1">
      <alignment horizontal="center"/>
      <protection/>
    </xf>
    <xf numFmtId="10" fontId="0" fillId="9" borderId="37" xfId="216" applyNumberFormat="1" applyFill="1" applyBorder="1" applyAlignment="1">
      <alignment horizontal="center"/>
      <protection/>
    </xf>
    <xf numFmtId="0" fontId="0" fillId="35" borderId="18" xfId="0" applyFill="1" applyBorder="1" applyAlignment="1">
      <alignment horizontal="center"/>
    </xf>
    <xf numFmtId="0" fontId="0" fillId="35" borderId="77" xfId="216" applyFill="1" applyBorder="1" applyAlignment="1">
      <alignment horizontal="center"/>
      <protection/>
    </xf>
    <xf numFmtId="10" fontId="0" fillId="35" borderId="77" xfId="216" applyNumberFormat="1" applyFill="1" applyBorder="1" applyAlignment="1">
      <alignment horizontal="center"/>
      <protection/>
    </xf>
    <xf numFmtId="10" fontId="0" fillId="35" borderId="13" xfId="216" applyNumberFormat="1" applyFill="1" applyBorder="1" applyAlignment="1">
      <alignment horizont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32" xfId="216" applyFill="1" applyBorder="1" applyAlignment="1">
      <alignment horizontal="center" vertical="center"/>
      <protection/>
    </xf>
    <xf numFmtId="10" fontId="0" fillId="34" borderId="32" xfId="216" applyNumberFormat="1" applyFill="1" applyBorder="1" applyAlignment="1">
      <alignment horizontal="center" vertical="center"/>
      <protection/>
    </xf>
    <xf numFmtId="10" fontId="0" fillId="34" borderId="33" xfId="216" applyNumberFormat="1" applyFill="1" applyBorder="1" applyAlignment="1">
      <alignment horizontal="center" vertical="center"/>
      <protection/>
    </xf>
    <xf numFmtId="0" fontId="0" fillId="34" borderId="34" xfId="0" applyFill="1" applyBorder="1" applyAlignment="1">
      <alignment horizontal="center" vertical="center"/>
    </xf>
    <xf numFmtId="0" fontId="0" fillId="34" borderId="0" xfId="216" applyFill="1" applyBorder="1" applyAlignment="1">
      <alignment horizontal="center" vertical="center"/>
      <protection/>
    </xf>
    <xf numFmtId="10" fontId="0" fillId="34" borderId="0" xfId="216" applyNumberFormat="1" applyFill="1" applyBorder="1" applyAlignment="1">
      <alignment horizontal="center" vertical="center"/>
      <protection/>
    </xf>
    <xf numFmtId="10" fontId="0" fillId="34" borderId="35" xfId="216" applyNumberFormat="1" applyFill="1" applyBorder="1" applyAlignment="1">
      <alignment horizontal="center" vertical="center"/>
      <protection/>
    </xf>
    <xf numFmtId="0" fontId="0" fillId="34" borderId="16" xfId="0" applyFill="1" applyBorder="1" applyAlignment="1">
      <alignment horizontal="center" vertical="center"/>
    </xf>
    <xf numFmtId="0" fontId="0" fillId="34" borderId="36" xfId="216" applyFill="1" applyBorder="1" applyAlignment="1">
      <alignment horizontal="center" vertical="center"/>
      <protection/>
    </xf>
    <xf numFmtId="10" fontId="0" fillId="34" borderId="36" xfId="216" applyNumberFormat="1" applyFill="1" applyBorder="1" applyAlignment="1">
      <alignment horizontal="center" vertical="center"/>
      <protection/>
    </xf>
    <xf numFmtId="10" fontId="0" fillId="34" borderId="37" xfId="216" applyNumberFormat="1" applyFill="1" applyBorder="1" applyAlignment="1">
      <alignment horizontal="center" vertical="center"/>
      <protection/>
    </xf>
    <xf numFmtId="0" fontId="0" fillId="35" borderId="18" xfId="0" applyFill="1" applyBorder="1" applyAlignment="1">
      <alignment horizontal="center" vertical="center"/>
    </xf>
    <xf numFmtId="0" fontId="0" fillId="35" borderId="77" xfId="216" applyFill="1" applyBorder="1" applyAlignment="1">
      <alignment horizontal="center" vertical="center"/>
      <protection/>
    </xf>
    <xf numFmtId="10" fontId="0" fillId="35" borderId="77" xfId="216" applyNumberFormat="1" applyFill="1" applyBorder="1" applyAlignment="1">
      <alignment horizontal="center" vertical="center"/>
      <protection/>
    </xf>
    <xf numFmtId="10" fontId="0" fillId="35" borderId="13" xfId="216" applyNumberFormat="1" applyFill="1" applyBorder="1" applyAlignment="1">
      <alignment horizontal="center" vertical="center"/>
      <protection/>
    </xf>
    <xf numFmtId="10" fontId="0" fillId="0" borderId="0" xfId="478" applyNumberFormat="1" applyFont="1" applyAlignment="1">
      <alignment/>
    </xf>
    <xf numFmtId="0" fontId="0" fillId="35" borderId="16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77" xfId="216" applyFill="1" applyBorder="1">
      <alignment/>
      <protection/>
    </xf>
    <xf numFmtId="0" fontId="0" fillId="35" borderId="36" xfId="216" applyFill="1" applyBorder="1" applyAlignment="1">
      <alignment horizontal="center"/>
      <protection/>
    </xf>
    <xf numFmtId="10" fontId="0" fillId="35" borderId="36" xfId="216" applyNumberFormat="1" applyFill="1" applyBorder="1" applyAlignment="1">
      <alignment horizontal="center"/>
      <protection/>
    </xf>
    <xf numFmtId="10" fontId="0" fillId="35" borderId="37" xfId="216" applyNumberFormat="1" applyFill="1" applyBorder="1" applyAlignment="1">
      <alignment horizontal="center"/>
      <protection/>
    </xf>
    <xf numFmtId="0" fontId="0" fillId="34" borderId="18" xfId="0" applyFill="1" applyBorder="1" applyAlignment="1">
      <alignment horizontal="center"/>
    </xf>
    <xf numFmtId="0" fontId="0" fillId="34" borderId="77" xfId="216" applyFill="1" applyBorder="1" applyAlignment="1">
      <alignment horizontal="center"/>
      <protection/>
    </xf>
    <xf numFmtId="10" fontId="0" fillId="34" borderId="77" xfId="216" applyNumberFormat="1" applyFill="1" applyBorder="1" applyAlignment="1">
      <alignment horizontal="center"/>
      <protection/>
    </xf>
    <xf numFmtId="10" fontId="0" fillId="34" borderId="13" xfId="216" applyNumberFormat="1" applyFill="1" applyBorder="1" applyAlignment="1">
      <alignment horizontal="center"/>
      <protection/>
    </xf>
    <xf numFmtId="49" fontId="65" fillId="39" borderId="36" xfId="0" applyNumberFormat="1" applyFont="1" applyFill="1" applyBorder="1" applyAlignment="1">
      <alignment horizontal="right"/>
    </xf>
    <xf numFmtId="49" fontId="65" fillId="39" borderId="37" xfId="0" applyNumberFormat="1" applyFont="1" applyFill="1" applyBorder="1" applyAlignment="1">
      <alignment horizontal="right"/>
    </xf>
    <xf numFmtId="49" fontId="108" fillId="39" borderId="14" xfId="232" applyNumberFormat="1" applyFont="1" applyFill="1" applyBorder="1" applyAlignment="1">
      <alignment horizontal="center" vertical="center" textRotation="90"/>
      <protection/>
    </xf>
    <xf numFmtId="49" fontId="108" fillId="39" borderId="34" xfId="232" applyNumberFormat="1" applyFont="1" applyFill="1" applyBorder="1" applyAlignment="1">
      <alignment horizontal="center" vertical="center" textRotation="90"/>
      <protection/>
    </xf>
    <xf numFmtId="49" fontId="108" fillId="39" borderId="16" xfId="232" applyNumberFormat="1" applyFont="1" applyFill="1" applyBorder="1" applyAlignment="1">
      <alignment horizontal="center" vertical="center" textRotation="90"/>
      <protection/>
    </xf>
    <xf numFmtId="0" fontId="65" fillId="41" borderId="15" xfId="232" applyFont="1" applyFill="1" applyBorder="1" applyAlignment="1">
      <alignment horizontal="center" vertical="center" textRotation="90" wrapText="1"/>
      <protection/>
    </xf>
    <xf numFmtId="0" fontId="65" fillId="41" borderId="78" xfId="232" applyFont="1" applyFill="1" applyBorder="1" applyAlignment="1">
      <alignment horizontal="center" vertical="center" textRotation="90" wrapText="1"/>
      <protection/>
    </xf>
    <xf numFmtId="0" fontId="65" fillId="41" borderId="17" xfId="232" applyFont="1" applyFill="1" applyBorder="1" applyAlignment="1">
      <alignment horizontal="center" vertical="center" textRotation="90" wrapText="1"/>
      <protection/>
    </xf>
    <xf numFmtId="0" fontId="65" fillId="39" borderId="15" xfId="232" applyFont="1" applyFill="1" applyBorder="1" applyAlignment="1">
      <alignment horizontal="center" vertical="center" textRotation="90"/>
      <protection/>
    </xf>
    <xf numFmtId="0" fontId="65" fillId="39" borderId="78" xfId="232" applyFont="1" applyFill="1" applyBorder="1" applyAlignment="1">
      <alignment horizontal="center" vertical="center" textRotation="90"/>
      <protection/>
    </xf>
    <xf numFmtId="0" fontId="65" fillId="39" borderId="17" xfId="232" applyFont="1" applyFill="1" applyBorder="1" applyAlignment="1">
      <alignment horizontal="center" vertical="center" textRotation="90"/>
      <protection/>
    </xf>
    <xf numFmtId="0" fontId="84" fillId="39" borderId="0" xfId="0" applyFont="1" applyFill="1" applyAlignment="1">
      <alignment horizontal="center"/>
    </xf>
    <xf numFmtId="0" fontId="100" fillId="39" borderId="18" xfId="377" applyFont="1" applyFill="1" applyBorder="1" applyAlignment="1">
      <alignment horizontal="center"/>
      <protection/>
    </xf>
    <xf numFmtId="0" fontId="100" fillId="39" borderId="77" xfId="377" applyFont="1" applyFill="1" applyBorder="1" applyAlignment="1">
      <alignment horizontal="center"/>
      <protection/>
    </xf>
    <xf numFmtId="0" fontId="100" fillId="39" borderId="13" xfId="377" applyFont="1" applyFill="1" applyBorder="1" applyAlignment="1">
      <alignment horizontal="center"/>
      <protection/>
    </xf>
    <xf numFmtId="0" fontId="86" fillId="34" borderId="18" xfId="377" applyFont="1" applyFill="1" applyBorder="1" applyAlignment="1">
      <alignment horizontal="center"/>
      <protection/>
    </xf>
    <xf numFmtId="0" fontId="86" fillId="34" borderId="13" xfId="377" applyFont="1" applyFill="1" applyBorder="1" applyAlignment="1">
      <alignment horizontal="center"/>
      <protection/>
    </xf>
    <xf numFmtId="0" fontId="86" fillId="35" borderId="18" xfId="377" applyFont="1" applyFill="1" applyBorder="1" applyAlignment="1">
      <alignment horizontal="center"/>
      <protection/>
    </xf>
    <xf numFmtId="0" fontId="86" fillId="35" borderId="13" xfId="377" applyFont="1" applyFill="1" applyBorder="1" applyAlignment="1">
      <alignment horizontal="center"/>
      <protection/>
    </xf>
    <xf numFmtId="0" fontId="86" fillId="36" borderId="18" xfId="377" applyFont="1" applyFill="1" applyBorder="1" applyAlignment="1">
      <alignment horizontal="center"/>
      <protection/>
    </xf>
    <xf numFmtId="0" fontId="86" fillId="36" borderId="13" xfId="377" applyFont="1" applyFill="1" applyBorder="1" applyAlignment="1">
      <alignment horizontal="center"/>
      <protection/>
    </xf>
    <xf numFmtId="0" fontId="86" fillId="0" borderId="0" xfId="377" applyFont="1" applyFill="1" applyBorder="1" applyAlignment="1">
      <alignment horizontal="center"/>
      <protection/>
    </xf>
    <xf numFmtId="0" fontId="86" fillId="9" borderId="18" xfId="377" applyFont="1" applyFill="1" applyBorder="1" applyAlignment="1">
      <alignment horizontal="center"/>
      <protection/>
    </xf>
    <xf numFmtId="0" fontId="86" fillId="9" borderId="13" xfId="377" applyFont="1" applyFill="1" applyBorder="1" applyAlignment="1">
      <alignment horizontal="center"/>
      <protection/>
    </xf>
    <xf numFmtId="0" fontId="86" fillId="34" borderId="14" xfId="377" applyFont="1" applyFill="1" applyBorder="1" applyAlignment="1">
      <alignment horizontal="center"/>
      <protection/>
    </xf>
    <xf numFmtId="0" fontId="86" fillId="34" borderId="33" xfId="377" applyFont="1" applyFill="1" applyBorder="1" applyAlignment="1">
      <alignment horizontal="center"/>
      <protection/>
    </xf>
    <xf numFmtId="0" fontId="96" fillId="39" borderId="0" xfId="0" applyFont="1" applyFill="1" applyAlignment="1">
      <alignment horizontal="center"/>
    </xf>
    <xf numFmtId="49" fontId="65" fillId="39" borderId="0" xfId="0" applyNumberFormat="1" applyFont="1" applyFill="1" applyAlignment="1">
      <alignment horizontal="center"/>
    </xf>
    <xf numFmtId="0" fontId="83" fillId="39" borderId="0" xfId="0" applyFont="1" applyFill="1" applyAlignment="1">
      <alignment horizontal="center"/>
    </xf>
    <xf numFmtId="0" fontId="62" fillId="39" borderId="0" xfId="0" applyFont="1" applyFill="1" applyAlignment="1">
      <alignment horizontal="center"/>
    </xf>
    <xf numFmtId="0" fontId="86" fillId="33" borderId="18" xfId="377" applyFont="1" applyFill="1" applyBorder="1" applyAlignment="1">
      <alignment horizontal="center"/>
      <protection/>
    </xf>
    <xf numFmtId="0" fontId="86" fillId="33" borderId="13" xfId="377" applyFont="1" applyFill="1" applyBorder="1" applyAlignment="1">
      <alignment horizontal="center"/>
      <protection/>
    </xf>
    <xf numFmtId="0" fontId="80" fillId="0" borderId="35" xfId="0" applyFont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95" fillId="6" borderId="34" xfId="0" applyFont="1" applyFill="1" applyBorder="1" applyAlignment="1">
      <alignment horizontal="center" vertical="center" wrapText="1"/>
    </xf>
    <xf numFmtId="0" fontId="95" fillId="6" borderId="1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90" fillId="0" borderId="18" xfId="0" applyFont="1" applyBorder="1" applyAlignment="1">
      <alignment horizontal="center"/>
    </xf>
    <xf numFmtId="0" fontId="90" fillId="0" borderId="77" xfId="0" applyFont="1" applyBorder="1" applyAlignment="1">
      <alignment horizontal="center"/>
    </xf>
    <xf numFmtId="0" fontId="90" fillId="0" borderId="13" xfId="0" applyFont="1" applyBorder="1" applyAlignment="1">
      <alignment horizont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95" fillId="38" borderId="14" xfId="0" applyFont="1" applyFill="1" applyBorder="1" applyAlignment="1">
      <alignment horizontal="center" vertical="center" wrapText="1"/>
    </xf>
    <xf numFmtId="0" fontId="95" fillId="38" borderId="34" xfId="0" applyFont="1" applyFill="1" applyBorder="1" applyAlignment="1">
      <alignment horizontal="center" vertical="center" wrapText="1"/>
    </xf>
    <xf numFmtId="0" fontId="95" fillId="38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7" fontId="82" fillId="39" borderId="79" xfId="0" applyNumberFormat="1" applyFont="1" applyFill="1" applyBorder="1" applyAlignment="1" quotePrefix="1">
      <alignment horizontal="center" vertical="center" wrapText="1"/>
    </xf>
    <xf numFmtId="17" fontId="82" fillId="39" borderId="80" xfId="0" applyNumberFormat="1" applyFont="1" applyFill="1" applyBorder="1" applyAlignment="1" quotePrefix="1">
      <alignment horizontal="center" vertical="center" wrapText="1"/>
    </xf>
    <xf numFmtId="17" fontId="82" fillId="39" borderId="81" xfId="0" applyNumberFormat="1" applyFont="1" applyFill="1" applyBorder="1" applyAlignment="1" quotePrefix="1">
      <alignment horizontal="center" vertical="center" wrapText="1"/>
    </xf>
    <xf numFmtId="17" fontId="82" fillId="39" borderId="82" xfId="0" applyNumberFormat="1" applyFont="1" applyFill="1" applyBorder="1" applyAlignment="1" quotePrefix="1">
      <alignment horizontal="center" vertical="center" wrapText="1"/>
    </xf>
    <xf numFmtId="0" fontId="101" fillId="0" borderId="18" xfId="0" applyFont="1" applyBorder="1" applyAlignment="1">
      <alignment horizontal="center"/>
    </xf>
    <xf numFmtId="0" fontId="101" fillId="0" borderId="77" xfId="0" applyFont="1" applyBorder="1" applyAlignment="1">
      <alignment horizontal="center"/>
    </xf>
    <xf numFmtId="0" fontId="101" fillId="0" borderId="13" xfId="0" applyFont="1" applyBorder="1" applyAlignment="1">
      <alignment horizontal="center"/>
    </xf>
    <xf numFmtId="17" fontId="82" fillId="39" borderId="81" xfId="0" applyNumberFormat="1" applyFont="1" applyFill="1" applyBorder="1" applyAlignment="1" quotePrefix="1">
      <alignment horizontal="center" vertical="center"/>
    </xf>
    <xf numFmtId="17" fontId="82" fillId="39" borderId="82" xfId="0" applyNumberFormat="1" applyFont="1" applyFill="1" applyBorder="1" applyAlignment="1" quotePrefix="1">
      <alignment horizontal="center" vertical="center"/>
    </xf>
    <xf numFmtId="0" fontId="104" fillId="39" borderId="0" xfId="0" applyFont="1" applyFill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95" fillId="6" borderId="14" xfId="0" applyFont="1" applyFill="1" applyBorder="1" applyAlignment="1">
      <alignment horizontal="center" vertical="center" wrapText="1"/>
    </xf>
    <xf numFmtId="0" fontId="92" fillId="34" borderId="18" xfId="0" applyFont="1" applyFill="1" applyBorder="1" applyAlignment="1">
      <alignment horizontal="center" vertical="center" wrapText="1"/>
    </xf>
    <xf numFmtId="0" fontId="92" fillId="34" borderId="77" xfId="0" applyFont="1" applyFill="1" applyBorder="1" applyAlignment="1">
      <alignment horizontal="center" vertical="center" wrapText="1"/>
    </xf>
    <xf numFmtId="0" fontId="92" fillId="34" borderId="13" xfId="0" applyFont="1" applyFill="1" applyBorder="1" applyAlignment="1">
      <alignment horizontal="center" vertical="center" wrapText="1"/>
    </xf>
    <xf numFmtId="0" fontId="92" fillId="35" borderId="18" xfId="0" applyFont="1" applyFill="1" applyBorder="1" applyAlignment="1">
      <alignment horizontal="center" vertical="center" wrapText="1"/>
    </xf>
    <xf numFmtId="0" fontId="92" fillId="35" borderId="77" xfId="0" applyFont="1" applyFill="1" applyBorder="1" applyAlignment="1">
      <alignment horizontal="center" vertical="center" wrapText="1"/>
    </xf>
    <xf numFmtId="0" fontId="92" fillId="35" borderId="13" xfId="0" applyFont="1" applyFill="1" applyBorder="1" applyAlignment="1">
      <alignment horizontal="center" vertical="center" wrapText="1"/>
    </xf>
    <xf numFmtId="0" fontId="92" fillId="36" borderId="18" xfId="0" applyFont="1" applyFill="1" applyBorder="1" applyAlignment="1">
      <alignment horizontal="center" vertical="center" wrapText="1"/>
    </xf>
    <xf numFmtId="0" fontId="92" fillId="36" borderId="77" xfId="0" applyFont="1" applyFill="1" applyBorder="1" applyAlignment="1">
      <alignment horizontal="center" vertical="center" wrapText="1"/>
    </xf>
    <xf numFmtId="0" fontId="92" fillId="36" borderId="13" xfId="0" applyFont="1" applyFill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77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102" fillId="6" borderId="46" xfId="0" applyFont="1" applyFill="1" applyBorder="1" applyAlignment="1">
      <alignment horizontal="center" vertical="center" wrapText="1"/>
    </xf>
    <xf numFmtId="0" fontId="102" fillId="6" borderId="10" xfId="0" applyFont="1" applyFill="1" applyBorder="1" applyAlignment="1">
      <alignment horizontal="center" vertical="center" wrapText="1"/>
    </xf>
    <xf numFmtId="0" fontId="102" fillId="6" borderId="47" xfId="0" applyFont="1" applyFill="1" applyBorder="1" applyAlignment="1">
      <alignment horizontal="center" vertical="center" wrapText="1"/>
    </xf>
    <xf numFmtId="0" fontId="102" fillId="7" borderId="59" xfId="0" applyFont="1" applyFill="1" applyBorder="1" applyAlignment="1">
      <alignment horizontal="center" vertical="center" wrapText="1"/>
    </xf>
    <xf numFmtId="0" fontId="102" fillId="7" borderId="10" xfId="0" applyFont="1" applyFill="1" applyBorder="1" applyAlignment="1">
      <alignment horizontal="center" vertical="center" wrapText="1"/>
    </xf>
    <xf numFmtId="0" fontId="102" fillId="7" borderId="47" xfId="0" applyFont="1" applyFill="1" applyBorder="1" applyAlignment="1">
      <alignment horizontal="center" vertical="center" wrapText="1"/>
    </xf>
    <xf numFmtId="0" fontId="90" fillId="0" borderId="83" xfId="0" applyFont="1" applyBorder="1" applyAlignment="1">
      <alignment horizontal="center"/>
    </xf>
    <xf numFmtId="0" fontId="90" fillId="0" borderId="84" xfId="0" applyFont="1" applyBorder="1" applyAlignment="1">
      <alignment horizontal="center"/>
    </xf>
    <xf numFmtId="0" fontId="90" fillId="0" borderId="85" xfId="0" applyFont="1" applyBorder="1" applyAlignment="1">
      <alignment horizontal="center"/>
    </xf>
    <xf numFmtId="0" fontId="102" fillId="7" borderId="46" xfId="0" applyFont="1" applyFill="1" applyBorder="1" applyAlignment="1">
      <alignment horizontal="center" vertical="center" wrapText="1"/>
    </xf>
    <xf numFmtId="0" fontId="0" fillId="40" borderId="77" xfId="216" applyFill="1" applyBorder="1" applyAlignment="1">
      <alignment horizontal="center"/>
      <protection/>
    </xf>
    <xf numFmtId="10" fontId="0" fillId="40" borderId="77" xfId="216" applyNumberFormat="1" applyFill="1" applyBorder="1" applyAlignment="1">
      <alignment horizontal="center"/>
      <protection/>
    </xf>
    <xf numFmtId="10" fontId="0" fillId="40" borderId="13" xfId="216" applyNumberFormat="1" applyFill="1" applyBorder="1" applyAlignment="1">
      <alignment horizontal="center"/>
      <protection/>
    </xf>
    <xf numFmtId="9" fontId="94" fillId="0" borderId="62" xfId="478" applyFont="1" applyBorder="1" applyAlignment="1">
      <alignment horizontal="center" vertical="center"/>
    </xf>
    <xf numFmtId="10" fontId="7" fillId="0" borderId="28" xfId="478" applyNumberFormat="1" applyFont="1" applyBorder="1" applyAlignment="1">
      <alignment horizontal="center" vertical="top" wrapText="1"/>
    </xf>
    <xf numFmtId="10" fontId="7" fillId="0" borderId="28" xfId="0" applyNumberFormat="1" applyFont="1" applyBorder="1" applyAlignment="1">
      <alignment horizontal="center" vertical="top" wrapText="1"/>
    </xf>
    <xf numFmtId="17" fontId="98" fillId="39" borderId="46" xfId="0" applyNumberFormat="1" applyFont="1" applyFill="1" applyBorder="1" applyAlignment="1" quotePrefix="1">
      <alignment horizontal="center" vertical="center" wrapText="1"/>
    </xf>
    <xf numFmtId="17" fontId="98" fillId="39" borderId="63" xfId="0" applyNumberFormat="1" applyFont="1" applyFill="1" applyBorder="1" applyAlignment="1" quotePrefix="1">
      <alignment horizontal="center" vertical="center" wrapText="1"/>
    </xf>
    <xf numFmtId="17" fontId="98" fillId="39" borderId="63" xfId="0" applyNumberFormat="1" applyFont="1" applyFill="1" applyBorder="1" applyAlignment="1" quotePrefix="1">
      <alignment horizontal="center" vertical="center"/>
    </xf>
    <xf numFmtId="17" fontId="98" fillId="39" borderId="52" xfId="0" applyNumberFormat="1" applyFont="1" applyFill="1" applyBorder="1" applyAlignment="1" quotePrefix="1">
      <alignment horizontal="center" vertical="center" wrapText="1"/>
    </xf>
    <xf numFmtId="0" fontId="101" fillId="0" borderId="39" xfId="0" applyFont="1" applyBorder="1" applyAlignment="1">
      <alignment horizontal="center" vertical="center"/>
    </xf>
    <xf numFmtId="17" fontId="98" fillId="39" borderId="54" xfId="0" applyNumberFormat="1" applyFont="1" applyFill="1" applyBorder="1" applyAlignment="1" quotePrefix="1">
      <alignment horizontal="center" vertical="center" wrapText="1"/>
    </xf>
    <xf numFmtId="0" fontId="93" fillId="34" borderId="39" xfId="0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0" fontId="93" fillId="36" borderId="39" xfId="0" applyFont="1" applyFill="1" applyBorder="1" applyAlignment="1">
      <alignment horizontal="center" vertical="center"/>
    </xf>
    <xf numFmtId="10" fontId="101" fillId="0" borderId="62" xfId="478" applyNumberFormat="1" applyFont="1" applyBorder="1" applyAlignment="1">
      <alignment horizontal="center" vertical="center"/>
    </xf>
  </cellXfs>
  <cellStyles count="4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yperlink" xfId="74"/>
    <cellStyle name="Followed Hyperlink" xfId="75"/>
    <cellStyle name="Incorrecto" xfId="76"/>
    <cellStyle name="Incorrecto 2" xfId="77"/>
    <cellStyle name="Comma" xfId="78"/>
    <cellStyle name="Comma [0]" xfId="79"/>
    <cellStyle name="Millares [0] 10" xfId="80"/>
    <cellStyle name="Millares [0] 2" xfId="81"/>
    <cellStyle name="Millares [0] 2 2" xfId="82"/>
    <cellStyle name="Millares [0] 3" xfId="83"/>
    <cellStyle name="Millares [0] 3 2" xfId="84"/>
    <cellStyle name="Millares [0] 4" xfId="85"/>
    <cellStyle name="Millares [0] 4 2" xfId="86"/>
    <cellStyle name="Millares [0] 5" xfId="87"/>
    <cellStyle name="Millares [0] 5 2" xfId="88"/>
    <cellStyle name="Millares [0] 6" xfId="89"/>
    <cellStyle name="Millares [0] 6 2" xfId="90"/>
    <cellStyle name="Millares [0] 7" xfId="91"/>
    <cellStyle name="Millares [0] 7 2" xfId="92"/>
    <cellStyle name="Millares [0] 8" xfId="93"/>
    <cellStyle name="Millares [0] 9" xfId="94"/>
    <cellStyle name="Millares 10" xfId="95"/>
    <cellStyle name="Millares 10 2" xfId="96"/>
    <cellStyle name="Millares 11" xfId="97"/>
    <cellStyle name="Millares 11 2" xfId="98"/>
    <cellStyle name="Millares 12" xfId="99"/>
    <cellStyle name="Millares 12 2" xfId="100"/>
    <cellStyle name="Millares 13" xfId="101"/>
    <cellStyle name="Millares 13 2" xfId="102"/>
    <cellStyle name="Millares 14" xfId="103"/>
    <cellStyle name="Millares 14 2" xfId="104"/>
    <cellStyle name="Millares 15" xfId="105"/>
    <cellStyle name="Millares 15 2" xfId="106"/>
    <cellStyle name="Millares 16" xfId="107"/>
    <cellStyle name="Millares 16 2" xfId="108"/>
    <cellStyle name="Millares 17" xfId="109"/>
    <cellStyle name="Millares 17 2" xfId="110"/>
    <cellStyle name="Millares 18" xfId="111"/>
    <cellStyle name="Millares 18 2" xfId="112"/>
    <cellStyle name="Millares 19" xfId="113"/>
    <cellStyle name="Millares 19 2" xfId="114"/>
    <cellStyle name="Millares 2" xfId="115"/>
    <cellStyle name="Millares 2 2" xfId="116"/>
    <cellStyle name="Millares 20" xfId="117"/>
    <cellStyle name="Millares 20 2" xfId="118"/>
    <cellStyle name="Millares 21" xfId="119"/>
    <cellStyle name="Millares 21 2" xfId="120"/>
    <cellStyle name="Millares 22" xfId="121"/>
    <cellStyle name="Millares 22 2" xfId="122"/>
    <cellStyle name="Millares 23" xfId="123"/>
    <cellStyle name="Millares 24" xfId="124"/>
    <cellStyle name="Millares 25" xfId="125"/>
    <cellStyle name="Millares 26" xfId="126"/>
    <cellStyle name="Millares 27" xfId="127"/>
    <cellStyle name="Millares 28" xfId="128"/>
    <cellStyle name="Millares 29" xfId="129"/>
    <cellStyle name="Millares 3" xfId="130"/>
    <cellStyle name="Millares 3 2" xfId="131"/>
    <cellStyle name="Millares 30" xfId="132"/>
    <cellStyle name="Millares 31" xfId="133"/>
    <cellStyle name="Millares 32" xfId="134"/>
    <cellStyle name="Millares 33" xfId="135"/>
    <cellStyle name="Millares 34" xfId="136"/>
    <cellStyle name="Millares 4" xfId="137"/>
    <cellStyle name="Millares 4 2" xfId="138"/>
    <cellStyle name="Millares 5" xfId="139"/>
    <cellStyle name="Millares 5 2" xfId="140"/>
    <cellStyle name="Millares 6" xfId="141"/>
    <cellStyle name="Millares 6 2" xfId="142"/>
    <cellStyle name="Millares 7" xfId="143"/>
    <cellStyle name="Millares 7 2" xfId="144"/>
    <cellStyle name="Millares 8" xfId="145"/>
    <cellStyle name="Millares 8 2" xfId="146"/>
    <cellStyle name="Millares 9" xfId="147"/>
    <cellStyle name="Millares 9 2" xfId="148"/>
    <cellStyle name="Currency" xfId="149"/>
    <cellStyle name="Currency [0]" xfId="150"/>
    <cellStyle name="Moneda 10" xfId="151"/>
    <cellStyle name="Moneda 2" xfId="152"/>
    <cellStyle name="Moneda 2 2" xfId="153"/>
    <cellStyle name="Moneda 3" xfId="154"/>
    <cellStyle name="Moneda 3 2" xfId="155"/>
    <cellStyle name="Moneda 4" xfId="156"/>
    <cellStyle name="Moneda 4 2" xfId="157"/>
    <cellStyle name="Moneda 5" xfId="158"/>
    <cellStyle name="Moneda 5 2" xfId="159"/>
    <cellStyle name="Moneda 6" xfId="160"/>
    <cellStyle name="Moneda 6 2" xfId="161"/>
    <cellStyle name="Moneda 7" xfId="162"/>
    <cellStyle name="Moneda 7 2" xfId="163"/>
    <cellStyle name="Moneda 8" xfId="164"/>
    <cellStyle name="Moneda 9" xfId="165"/>
    <cellStyle name="Neutral" xfId="166"/>
    <cellStyle name="Neutral 2" xfId="167"/>
    <cellStyle name="Normal 10" xfId="168"/>
    <cellStyle name="Normal 10 2" xfId="169"/>
    <cellStyle name="Normal 11" xfId="170"/>
    <cellStyle name="Normal 11 2" xfId="171"/>
    <cellStyle name="Normal 11 2 2" xfId="172"/>
    <cellStyle name="Normal 11 2 2 2" xfId="173"/>
    <cellStyle name="Normal 11 2 2 2 2" xfId="174"/>
    <cellStyle name="Normal 11 2 2 3" xfId="175"/>
    <cellStyle name="Normal 11 2 3" xfId="176"/>
    <cellStyle name="Normal 11 2 3 2" xfId="177"/>
    <cellStyle name="Normal 11 2 4" xfId="178"/>
    <cellStyle name="Normal 11 2 5" xfId="179"/>
    <cellStyle name="Normal 11 3" xfId="180"/>
    <cellStyle name="Normal 11 3 2" xfId="181"/>
    <cellStyle name="Normal 11 3 2 2" xfId="182"/>
    <cellStyle name="Normal 11 3 3" xfId="183"/>
    <cellStyle name="Normal 11 4" xfId="184"/>
    <cellStyle name="Normal 11 4 2" xfId="185"/>
    <cellStyle name="Normal 11 5" xfId="186"/>
    <cellStyle name="Normal 12" xfId="187"/>
    <cellStyle name="Normal 12 2" xfId="188"/>
    <cellStyle name="Normal 12 3" xfId="189"/>
    <cellStyle name="Normal 13" xfId="190"/>
    <cellStyle name="Normal 13 2" xfId="191"/>
    <cellStyle name="Normal 13 2 2" xfId="192"/>
    <cellStyle name="Normal 13 2 2 2" xfId="193"/>
    <cellStyle name="Normal 13 2 3" xfId="194"/>
    <cellStyle name="Normal 13 3" xfId="195"/>
    <cellStyle name="Normal 13 3 2" xfId="196"/>
    <cellStyle name="Normal 13 4" xfId="197"/>
    <cellStyle name="Normal 14" xfId="198"/>
    <cellStyle name="Normal 14 2" xfId="199"/>
    <cellStyle name="Normal 14 2 2" xfId="200"/>
    <cellStyle name="Normal 14 2 2 2" xfId="201"/>
    <cellStyle name="Normal 14 2 3" xfId="202"/>
    <cellStyle name="Normal 14 3" xfId="203"/>
    <cellStyle name="Normal 14 3 2" xfId="204"/>
    <cellStyle name="Normal 14 4" xfId="205"/>
    <cellStyle name="Normal 15" xfId="206"/>
    <cellStyle name="Normal 15 2" xfId="207"/>
    <cellStyle name="Normal 15 2 2" xfId="208"/>
    <cellStyle name="Normal 15 3" xfId="209"/>
    <cellStyle name="Normal 16" xfId="210"/>
    <cellStyle name="Normal 17" xfId="211"/>
    <cellStyle name="Normal 17 2" xfId="212"/>
    <cellStyle name="Normal 18" xfId="213"/>
    <cellStyle name="Normal 19" xfId="214"/>
    <cellStyle name="Normal 2" xfId="215"/>
    <cellStyle name="Normal 2 2" xfId="216"/>
    <cellStyle name="Normal 2 2 2" xfId="217"/>
    <cellStyle name="Normal 2 2 3" xfId="218"/>
    <cellStyle name="Normal 2 3" xfId="219"/>
    <cellStyle name="Normal 2 3 2" xfId="220"/>
    <cellStyle name="Normal 2 3 3" xfId="221"/>
    <cellStyle name="Normal 2 4" xfId="222"/>
    <cellStyle name="Normal 2 4 2" xfId="223"/>
    <cellStyle name="Normal 2 4 3" xfId="224"/>
    <cellStyle name="Normal 2 5" xfId="225"/>
    <cellStyle name="Normal 2 6" xfId="226"/>
    <cellStyle name="Normal 2 7" xfId="227"/>
    <cellStyle name="Normal 20" xfId="228"/>
    <cellStyle name="Normal 21" xfId="229"/>
    <cellStyle name="Normal 22" xfId="230"/>
    <cellStyle name="Normal 25" xfId="231"/>
    <cellStyle name="Normal 3" xfId="232"/>
    <cellStyle name="Normal 3 2" xfId="233"/>
    <cellStyle name="Normal 30" xfId="234"/>
    <cellStyle name="Normal 4" xfId="235"/>
    <cellStyle name="Normal 4 2" xfId="236"/>
    <cellStyle name="Normal 5" xfId="237"/>
    <cellStyle name="Normal 5 2" xfId="238"/>
    <cellStyle name="Normal 5 2 2" xfId="239"/>
    <cellStyle name="Normal 5 2 2 2" xfId="240"/>
    <cellStyle name="Normal 5 2 2 2 2" xfId="241"/>
    <cellStyle name="Normal 5 2 2 2 2 2" xfId="242"/>
    <cellStyle name="Normal 5 2 2 2 2 2 2" xfId="243"/>
    <cellStyle name="Normal 5 2 2 2 2 2 2 2" xfId="244"/>
    <cellStyle name="Normal 5 2 2 2 2 2 3" xfId="245"/>
    <cellStyle name="Normal 5 2 2 2 2 3" xfId="246"/>
    <cellStyle name="Normal 5 2 2 2 2 3 2" xfId="247"/>
    <cellStyle name="Normal 5 2 2 2 2 4" xfId="248"/>
    <cellStyle name="Normal 5 2 2 2 3" xfId="249"/>
    <cellStyle name="Normal 5 2 2 2 3 2" xfId="250"/>
    <cellStyle name="Normal 5 2 2 2 3 2 2" xfId="251"/>
    <cellStyle name="Normal 5 2 2 2 3 3" xfId="252"/>
    <cellStyle name="Normal 5 2 2 2 4" xfId="253"/>
    <cellStyle name="Normal 5 2 2 2 4 2" xfId="254"/>
    <cellStyle name="Normal 5 2 2 2 5" xfId="255"/>
    <cellStyle name="Normal 5 2 2 3" xfId="256"/>
    <cellStyle name="Normal 5 2 2 3 2" xfId="257"/>
    <cellStyle name="Normal 5 2 2 3 2 2" xfId="258"/>
    <cellStyle name="Normal 5 2 2 3 2 2 2" xfId="259"/>
    <cellStyle name="Normal 5 2 2 3 2 3" xfId="260"/>
    <cellStyle name="Normal 5 2 2 3 3" xfId="261"/>
    <cellStyle name="Normal 5 2 2 3 3 2" xfId="262"/>
    <cellStyle name="Normal 5 2 2 3 4" xfId="263"/>
    <cellStyle name="Normal 5 2 2 4" xfId="264"/>
    <cellStyle name="Normal 5 2 2 4 2" xfId="265"/>
    <cellStyle name="Normal 5 2 2 4 2 2" xfId="266"/>
    <cellStyle name="Normal 5 2 2 4 3" xfId="267"/>
    <cellStyle name="Normal 5 2 2 5" xfId="268"/>
    <cellStyle name="Normal 5 2 2 5 2" xfId="269"/>
    <cellStyle name="Normal 5 2 2 6" xfId="270"/>
    <cellStyle name="Normal 5 2 3" xfId="271"/>
    <cellStyle name="Normal 5 2 3 2" xfId="272"/>
    <cellStyle name="Normal 5 2 3 2 2" xfId="273"/>
    <cellStyle name="Normal 5 2 3 2 2 2" xfId="274"/>
    <cellStyle name="Normal 5 2 3 2 2 2 2" xfId="275"/>
    <cellStyle name="Normal 5 2 3 2 2 3" xfId="276"/>
    <cellStyle name="Normal 5 2 3 2 3" xfId="277"/>
    <cellStyle name="Normal 5 2 3 2 3 2" xfId="278"/>
    <cellStyle name="Normal 5 2 3 2 4" xfId="279"/>
    <cellStyle name="Normal 5 2 3 3" xfId="280"/>
    <cellStyle name="Normal 5 2 3 3 2" xfId="281"/>
    <cellStyle name="Normal 5 2 3 3 2 2" xfId="282"/>
    <cellStyle name="Normal 5 2 3 3 3" xfId="283"/>
    <cellStyle name="Normal 5 2 3 4" xfId="284"/>
    <cellStyle name="Normal 5 2 3 4 2" xfId="285"/>
    <cellStyle name="Normal 5 2 3 5" xfId="286"/>
    <cellStyle name="Normal 5 2 4" xfId="287"/>
    <cellStyle name="Normal 5 2 4 2" xfId="288"/>
    <cellStyle name="Normal 5 2 4 2 2" xfId="289"/>
    <cellStyle name="Normal 5 2 4 2 2 2" xfId="290"/>
    <cellStyle name="Normal 5 2 4 2 3" xfId="291"/>
    <cellStyle name="Normal 5 2 4 3" xfId="292"/>
    <cellStyle name="Normal 5 2 4 3 2" xfId="293"/>
    <cellStyle name="Normal 5 2 4 4" xfId="294"/>
    <cellStyle name="Normal 5 2 5" xfId="295"/>
    <cellStyle name="Normal 5 2 5 2" xfId="296"/>
    <cellStyle name="Normal 5 2 5 2 2" xfId="297"/>
    <cellStyle name="Normal 5 2 5 3" xfId="298"/>
    <cellStyle name="Normal 5 2 6" xfId="299"/>
    <cellStyle name="Normal 5 2 6 2" xfId="300"/>
    <cellStyle name="Normal 5 2 7" xfId="301"/>
    <cellStyle name="Normal 5 2 8" xfId="302"/>
    <cellStyle name="Normal 5 2 9" xfId="303"/>
    <cellStyle name="Normal 5 3" xfId="304"/>
    <cellStyle name="Normal 5 3 2" xfId="305"/>
    <cellStyle name="Normal 5 3 2 2" xfId="306"/>
    <cellStyle name="Normal 5 3 2 2 2" xfId="307"/>
    <cellStyle name="Normal 5 3 2 2 2 2" xfId="308"/>
    <cellStyle name="Normal 5 3 2 2 2 2 2" xfId="309"/>
    <cellStyle name="Normal 5 3 2 2 2 3" xfId="310"/>
    <cellStyle name="Normal 5 3 2 2 3" xfId="311"/>
    <cellStyle name="Normal 5 3 2 2 3 2" xfId="312"/>
    <cellStyle name="Normal 5 3 2 2 4" xfId="313"/>
    <cellStyle name="Normal 5 3 2 3" xfId="314"/>
    <cellStyle name="Normal 5 3 2 3 2" xfId="315"/>
    <cellStyle name="Normal 5 3 2 3 2 2" xfId="316"/>
    <cellStyle name="Normal 5 3 2 3 3" xfId="317"/>
    <cellStyle name="Normal 5 3 2 4" xfId="318"/>
    <cellStyle name="Normal 5 3 2 4 2" xfId="319"/>
    <cellStyle name="Normal 5 3 2 5" xfId="320"/>
    <cellStyle name="Normal 5 3 3" xfId="321"/>
    <cellStyle name="Normal 5 3 3 2" xfId="322"/>
    <cellStyle name="Normal 5 3 3 2 2" xfId="323"/>
    <cellStyle name="Normal 5 3 3 2 2 2" xfId="324"/>
    <cellStyle name="Normal 5 3 3 2 3" xfId="325"/>
    <cellStyle name="Normal 5 3 3 3" xfId="326"/>
    <cellStyle name="Normal 5 3 3 3 2" xfId="327"/>
    <cellStyle name="Normal 5 3 3 4" xfId="328"/>
    <cellStyle name="Normal 5 3 4" xfId="329"/>
    <cellStyle name="Normal 5 3 4 2" xfId="330"/>
    <cellStyle name="Normal 5 3 4 2 2" xfId="331"/>
    <cellStyle name="Normal 5 3 4 3" xfId="332"/>
    <cellStyle name="Normal 5 3 5" xfId="333"/>
    <cellStyle name="Normal 5 3 5 2" xfId="334"/>
    <cellStyle name="Normal 5 3 6" xfId="335"/>
    <cellStyle name="Normal 5 4" xfId="336"/>
    <cellStyle name="Normal 5 4 2" xfId="337"/>
    <cellStyle name="Normal 5 4 2 2" xfId="338"/>
    <cellStyle name="Normal 5 4 2 2 2" xfId="339"/>
    <cellStyle name="Normal 5 4 2 2 2 2" xfId="340"/>
    <cellStyle name="Normal 5 4 2 2 3" xfId="341"/>
    <cellStyle name="Normal 5 4 2 3" xfId="342"/>
    <cellStyle name="Normal 5 4 2 3 2" xfId="343"/>
    <cellStyle name="Normal 5 4 2 4" xfId="344"/>
    <cellStyle name="Normal 5 4 3" xfId="345"/>
    <cellStyle name="Normal 5 4 3 2" xfId="346"/>
    <cellStyle name="Normal 5 4 3 2 2" xfId="347"/>
    <cellStyle name="Normal 5 4 3 3" xfId="348"/>
    <cellStyle name="Normal 5 4 4" xfId="349"/>
    <cellStyle name="Normal 5 4 4 2" xfId="350"/>
    <cellStyle name="Normal 5 4 5" xfId="351"/>
    <cellStyle name="Normal 5 5" xfId="352"/>
    <cellStyle name="Normal 5 5 2" xfId="353"/>
    <cellStyle name="Normal 5 5 2 2" xfId="354"/>
    <cellStyle name="Normal 5 5 2 2 2" xfId="355"/>
    <cellStyle name="Normal 5 5 2 3" xfId="356"/>
    <cellStyle name="Normal 5 5 3" xfId="357"/>
    <cellStyle name="Normal 5 5 3 2" xfId="358"/>
    <cellStyle name="Normal 5 5 4" xfId="359"/>
    <cellStyle name="Normal 5 6" xfId="360"/>
    <cellStyle name="Normal 5 6 2" xfId="361"/>
    <cellStyle name="Normal 5 6 2 2" xfId="362"/>
    <cellStyle name="Normal 5 6 3" xfId="363"/>
    <cellStyle name="Normal 5 7" xfId="364"/>
    <cellStyle name="Normal 5 7 2" xfId="365"/>
    <cellStyle name="Normal 5 8" xfId="366"/>
    <cellStyle name="Normal 5 9" xfId="367"/>
    <cellStyle name="Normal 50" xfId="368"/>
    <cellStyle name="Normal 51" xfId="369"/>
    <cellStyle name="Normal 52" xfId="370"/>
    <cellStyle name="Normal 53" xfId="371"/>
    <cellStyle name="Normal 54" xfId="372"/>
    <cellStyle name="Normal 55" xfId="373"/>
    <cellStyle name="Normal 6" xfId="374"/>
    <cellStyle name="Normal 6 2" xfId="375"/>
    <cellStyle name="Normal 6 3" xfId="376"/>
    <cellStyle name="Normal 7" xfId="377"/>
    <cellStyle name="Normal 7 2" xfId="378"/>
    <cellStyle name="Normal 7 2 2" xfId="379"/>
    <cellStyle name="Normal 7 2 2 2" xfId="380"/>
    <cellStyle name="Normal 7 2 2 2 2" xfId="381"/>
    <cellStyle name="Normal 7 2 2 2 2 2" xfId="382"/>
    <cellStyle name="Normal 7 2 2 2 2 2 2" xfId="383"/>
    <cellStyle name="Normal 7 2 2 2 2 3" xfId="384"/>
    <cellStyle name="Normal 7 2 2 2 3" xfId="385"/>
    <cellStyle name="Normal 7 2 2 2 3 2" xfId="386"/>
    <cellStyle name="Normal 7 2 2 2 4" xfId="387"/>
    <cellStyle name="Normal 7 2 2 3" xfId="388"/>
    <cellStyle name="Normal 7 2 2 3 2" xfId="389"/>
    <cellStyle name="Normal 7 2 2 3 2 2" xfId="390"/>
    <cellStyle name="Normal 7 2 2 3 3" xfId="391"/>
    <cellStyle name="Normal 7 2 2 4" xfId="392"/>
    <cellStyle name="Normal 7 2 2 4 2" xfId="393"/>
    <cellStyle name="Normal 7 2 2 5" xfId="394"/>
    <cellStyle name="Normal 7 2 3" xfId="395"/>
    <cellStyle name="Normal 7 2 3 2" xfId="396"/>
    <cellStyle name="Normal 7 2 3 2 2" xfId="397"/>
    <cellStyle name="Normal 7 2 3 2 2 2" xfId="398"/>
    <cellStyle name="Normal 7 2 3 2 3" xfId="399"/>
    <cellStyle name="Normal 7 2 3 3" xfId="400"/>
    <cellStyle name="Normal 7 2 3 3 2" xfId="401"/>
    <cellStyle name="Normal 7 2 3 4" xfId="402"/>
    <cellStyle name="Normal 7 2 4" xfId="403"/>
    <cellStyle name="Normal 7 2 4 2" xfId="404"/>
    <cellStyle name="Normal 7 2 4 2 2" xfId="405"/>
    <cellStyle name="Normal 7 2 4 3" xfId="406"/>
    <cellStyle name="Normal 7 2 5" xfId="407"/>
    <cellStyle name="Normal 7 2 5 2" xfId="408"/>
    <cellStyle name="Normal 7 2 6" xfId="409"/>
    <cellStyle name="Normal 7 3" xfId="410"/>
    <cellStyle name="Normal 7 3 2" xfId="411"/>
    <cellStyle name="Normal 7 3 2 2" xfId="412"/>
    <cellStyle name="Normal 7 3 2 2 2" xfId="413"/>
    <cellStyle name="Normal 7 3 2 2 2 2" xfId="414"/>
    <cellStyle name="Normal 7 3 2 2 3" xfId="415"/>
    <cellStyle name="Normal 7 3 2 3" xfId="416"/>
    <cellStyle name="Normal 7 3 2 3 2" xfId="417"/>
    <cellStyle name="Normal 7 3 2 4" xfId="418"/>
    <cellStyle name="Normal 7 3 3" xfId="419"/>
    <cellStyle name="Normal 7 3 3 2" xfId="420"/>
    <cellStyle name="Normal 7 3 3 2 2" xfId="421"/>
    <cellStyle name="Normal 7 3 3 3" xfId="422"/>
    <cellStyle name="Normal 7 3 4" xfId="423"/>
    <cellStyle name="Normal 7 3 4 2" xfId="424"/>
    <cellStyle name="Normal 7 3 5" xfId="425"/>
    <cellStyle name="Normal 7 4" xfId="426"/>
    <cellStyle name="Normal 7 4 2" xfId="427"/>
    <cellStyle name="Normal 7 4 2 2" xfId="428"/>
    <cellStyle name="Normal 7 4 2 2 2" xfId="429"/>
    <cellStyle name="Normal 7 4 2 3" xfId="430"/>
    <cellStyle name="Normal 7 4 3" xfId="431"/>
    <cellStyle name="Normal 7 4 3 2" xfId="432"/>
    <cellStyle name="Normal 7 4 4" xfId="433"/>
    <cellStyle name="Normal 7 5" xfId="434"/>
    <cellStyle name="Normal 7 5 2" xfId="435"/>
    <cellStyle name="Normal 7 5 2 2" xfId="436"/>
    <cellStyle name="Normal 7 5 3" xfId="437"/>
    <cellStyle name="Normal 7 6" xfId="438"/>
    <cellStyle name="Normal 7 6 2" xfId="439"/>
    <cellStyle name="Normal 7 7" xfId="440"/>
    <cellStyle name="Normal 8" xfId="441"/>
    <cellStyle name="Normal 8 2" xfId="442"/>
    <cellStyle name="Normal 9" xfId="443"/>
    <cellStyle name="Normal 9 2" xfId="444"/>
    <cellStyle name="Normal 9 2 2" xfId="445"/>
    <cellStyle name="Normal 9 2 2 2" xfId="446"/>
    <cellStyle name="Normal 9 2 2 2 2" xfId="447"/>
    <cellStyle name="Normal 9 2 2 2 2 2" xfId="448"/>
    <cellStyle name="Normal 9 2 2 2 3" xfId="449"/>
    <cellStyle name="Normal 9 2 2 3" xfId="450"/>
    <cellStyle name="Normal 9 2 2 3 2" xfId="451"/>
    <cellStyle name="Normal 9 2 2 4" xfId="452"/>
    <cellStyle name="Normal 9 2 3" xfId="453"/>
    <cellStyle name="Normal 9 2 3 2" xfId="454"/>
    <cellStyle name="Normal 9 2 3 2 2" xfId="455"/>
    <cellStyle name="Normal 9 2 3 3" xfId="456"/>
    <cellStyle name="Normal 9 2 4" xfId="457"/>
    <cellStyle name="Normal 9 2 4 2" xfId="458"/>
    <cellStyle name="Normal 9 2 5" xfId="459"/>
    <cellStyle name="Normal 9 3" xfId="460"/>
    <cellStyle name="Normal 9 3 2" xfId="461"/>
    <cellStyle name="Normal 9 3 2 2" xfId="462"/>
    <cellStyle name="Normal 9 3 2 2 2" xfId="463"/>
    <cellStyle name="Normal 9 3 2 3" xfId="464"/>
    <cellStyle name="Normal 9 3 3" xfId="465"/>
    <cellStyle name="Normal 9 3 3 2" xfId="466"/>
    <cellStyle name="Normal 9 3 4" xfId="467"/>
    <cellStyle name="Normal 9 4" xfId="468"/>
    <cellStyle name="Normal 9 4 2" xfId="469"/>
    <cellStyle name="Normal 9 4 2 2" xfId="470"/>
    <cellStyle name="Normal 9 4 3" xfId="471"/>
    <cellStyle name="Normal 9 5" xfId="472"/>
    <cellStyle name="Normal 9 5 2" xfId="473"/>
    <cellStyle name="Normal 9 6" xfId="474"/>
    <cellStyle name="Notas" xfId="475"/>
    <cellStyle name="Notas 2" xfId="476"/>
    <cellStyle name="Porcentaje 2" xfId="477"/>
    <cellStyle name="Percent" xfId="478"/>
    <cellStyle name="Porcentual 10" xfId="479"/>
    <cellStyle name="Porcentual 11" xfId="480"/>
    <cellStyle name="Porcentual 12" xfId="481"/>
    <cellStyle name="Porcentual 13" xfId="482"/>
    <cellStyle name="Porcentual 14" xfId="483"/>
    <cellStyle name="Porcentual 2" xfId="484"/>
    <cellStyle name="Porcentual 2 2" xfId="485"/>
    <cellStyle name="Porcentual 3" xfId="486"/>
    <cellStyle name="Porcentual 3 2" xfId="487"/>
    <cellStyle name="Porcentual 4" xfId="488"/>
    <cellStyle name="Porcentual 4 2" xfId="489"/>
    <cellStyle name="Porcentual 5" xfId="490"/>
    <cellStyle name="Porcentual 5 2" xfId="491"/>
    <cellStyle name="Porcentual 6" xfId="492"/>
    <cellStyle name="Porcentual 6 2" xfId="493"/>
    <cellStyle name="Porcentual 7" xfId="494"/>
    <cellStyle name="Porcentual 7 2" xfId="495"/>
    <cellStyle name="Porcentual 8" xfId="496"/>
    <cellStyle name="Porcentual 9" xfId="497"/>
    <cellStyle name="Salida" xfId="498"/>
    <cellStyle name="Salida 2" xfId="499"/>
    <cellStyle name="Texto de advertencia" xfId="500"/>
    <cellStyle name="Texto de advertencia 2" xfId="501"/>
    <cellStyle name="Texto explicativo" xfId="502"/>
    <cellStyle name="Texto explicativo 2" xfId="503"/>
    <cellStyle name="Título" xfId="504"/>
    <cellStyle name="Título 1" xfId="505"/>
    <cellStyle name="Título 2" xfId="506"/>
    <cellStyle name="Título 3" xfId="507"/>
    <cellStyle name="Total" xfId="508"/>
    <cellStyle name="Total 2" xfId="50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025"/>
          <c:w val="0.9765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ABF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D41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ABF8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_Web_nivel_nacional '!$B$6:$M$6</c:f>
              <c:strCache/>
            </c:strRef>
          </c:cat>
          <c:val>
            <c:numRef>
              <c:f>'PQR _Web_nivel_nacional '!$B$7:$M$7</c:f>
              <c:numCache/>
            </c:numRef>
          </c:val>
          <c:shape val="cylinder"/>
        </c:ser>
        <c:gapWidth val="75"/>
        <c:shape val="cylinder"/>
        <c:axId val="30801604"/>
        <c:axId val="8778981"/>
      </c:bar3D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8016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1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6"/>
          <c:w val="0.982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2013'!$C$17:$C$28</c:f>
              <c:strCache/>
            </c:strRef>
          </c:cat>
          <c:val>
            <c:numRef>
              <c:f>'Estadisticas avance 2013'!$D$17:$D$28</c:f>
              <c:numCache/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3516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-2013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575"/>
          <c:w val="0.983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2013'!$D$33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2013'!$C$34:$C$45</c:f>
              <c:strCache/>
            </c:strRef>
          </c:cat>
          <c:val>
            <c:numRef>
              <c:f>'Estadisticas avance 2013'!$D$34:$D$45</c:f>
              <c:numCache/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Oportunidad de respuesta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675"/>
          <c:w val="0.982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2013'!$D$50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2013'!$C$51:$C$62</c:f>
              <c:strCache/>
            </c:strRef>
          </c:cat>
          <c:val>
            <c:numRef>
              <c:f>'Estadisticas avance 2013'!$D$51:$D$62</c:f>
              <c:numCache/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2010 - 2011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3"/>
          <c:w val="0.919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Estadisticas'!$C$16:$C$33</c:f>
              <c:strCache/>
            </c:strRef>
          </c:cat>
          <c:val>
            <c:numRef>
              <c:f>'Consolidado Estadisticas'!$D$16:$D$33</c:f>
              <c:numCache/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2013 -2014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75"/>
          <c:w val="0.99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Estadisticas'!$C$34:$C$64</c:f>
              <c:strCache/>
            </c:strRef>
          </c:cat>
          <c:val>
            <c:numRef>
              <c:f>'Consolidado Estadisticas'!$D$34:$D$64</c:f>
              <c:numCache/>
            </c:numRef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General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6175"/>
          <c:w val="0.988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Estadisticas'!$C$16:$C$57</c:f>
              <c:strCache/>
            </c:strRef>
          </c:cat>
          <c:val>
            <c:numRef>
              <c:f>'Consolidado Estadisticas'!$D$16:$D$57</c:f>
              <c:numCache/>
            </c:numRef>
          </c:val>
        </c:ser>
        <c:overlap val="-25"/>
        <c:gapWidth val="75"/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464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2012 -2013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925"/>
          <c:w val="0.99"/>
          <c:h val="0.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Estadisticas'!$C$46:$C$69</c:f>
              <c:strCache/>
            </c:strRef>
          </c:cat>
          <c:val>
            <c:numRef>
              <c:f>'Consolidado Estadisticas'!$D$46:$D$69</c:f>
              <c:numCache/>
            </c:numRef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-2014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35"/>
          <c:w val="0.982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2014'!$D$16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2014'!$C$17:$C$21</c:f>
              <c:strCache/>
            </c:strRef>
          </c:cat>
          <c:val>
            <c:numRef>
              <c:f>'Estadisticas avance 2014'!$D$17:$D$21</c:f>
              <c:numCache/>
            </c:numRef>
          </c:val>
          <c:smooth val="0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-2014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3"/>
          <c:w val="0.984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2014'!$D$34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2014'!$C$35:$C$39</c:f>
              <c:strCache/>
            </c:strRef>
          </c:cat>
          <c:val>
            <c:numRef>
              <c:f>'Estadisticas avance 2014'!$D$35:$D$39</c:f>
              <c:numCache/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694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Oportunidad de respuesta -2014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4"/>
          <c:w val="0.981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2014'!$D$52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2014'!$C$53:$C$57</c:f>
              <c:strCache/>
            </c:strRef>
          </c:cat>
          <c:val>
            <c:numRef>
              <c:f>'Estadisticas avance 2014'!$D$53:$D$57</c:f>
              <c:numCache/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94217"/>
        <c:crosses val="autoZero"/>
        <c:auto val="1"/>
        <c:lblOffset val="100"/>
        <c:tickLblSkip val="1"/>
        <c:noMultiLvlLbl val="0"/>
      </c:catAx>
      <c:valAx>
        <c:axId val="243942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2792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de uso y apropiación de SAC - 2014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6"/>
          <c:w val="0.98825"/>
          <c:h val="0.7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uso'!$CC$6:$CR$6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uso'!$CC$7:$CR$7</c:f>
              <c:numCache/>
            </c:numRef>
          </c:val>
          <c:shape val="cylinder"/>
        </c:ser>
        <c:ser>
          <c:idx val="2"/>
          <c:order val="2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uso'!$CC$8:$CR$8</c:f>
              <c:numCache/>
            </c:numRef>
          </c:val>
          <c:shape val="cylinder"/>
        </c:ser>
        <c:gapWidth val="75"/>
        <c:shape val="cylinder"/>
        <c:axId val="18221362"/>
        <c:axId val="29774531"/>
      </c:bar3D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21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255"/>
          <c:w val="0.092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-2014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0025"/>
          <c:y val="0.16975"/>
          <c:w val="0.99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uso'!$C$33:$C$37</c:f>
              <c:strCache/>
            </c:strRef>
          </c:cat>
          <c:val>
            <c:numRef>
              <c:f>'Estadisticas por nivel de uso'!$D$33:$D$37</c:f>
              <c:numCache/>
            </c:numRef>
          </c:val>
          <c:shape val="cylinder"/>
        </c:ser>
        <c:shape val="cylinder"/>
        <c:axId val="66644188"/>
        <c:axId val="62926781"/>
      </c:bar3D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>
            <a:alpha val="3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25400">
      <a:solidFill>
        <a:srgbClr val="00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Porcenaje de SE en nivel medio de uso y apropiación de SAC -2014</a:t>
            </a:r>
          </a:p>
        </c:rich>
      </c:tx>
      <c:layout>
        <c:manualLayout>
          <c:xMode val="factor"/>
          <c:yMode val="factor"/>
          <c:x val="-0.00075"/>
          <c:y val="-0.0095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6125"/>
          <c:w val="0.985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uso'!$C$51:$C$55</c:f>
              <c:strCache/>
            </c:strRef>
          </c:cat>
          <c:val>
            <c:numRef>
              <c:f>'Estadisticas por nivel de uso'!$D$51:$D$55</c:f>
              <c:numCache/>
            </c:numRef>
          </c:val>
          <c:shape val="cylinder"/>
        </c:ser>
        <c:shape val="cylinder"/>
        <c:axId val="29470118"/>
        <c:axId val="63904471"/>
      </c:bar3D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701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AC090">
            <a:alpha val="38000"/>
          </a:srgbClr>
        </a:solidFill>
        <a:ln w="3175">
          <a:noFill/>
        </a:ln>
      </c:spPr>
      <c:thickness val="0"/>
    </c:floor>
    <c:sideWall>
      <c:spPr>
        <a:solidFill>
          <a:srgbClr val="FDFDBB">
            <a:alpha val="40000"/>
          </a:srgbClr>
        </a:solidFill>
        <a:ln w="3175">
          <a:noFill/>
        </a:ln>
      </c:spPr>
      <c:thickness val="0"/>
    </c:sideWall>
    <c:backWall>
      <c:spPr>
        <a:solidFill>
          <a:srgbClr val="FDFDBB">
            <a:alpha val="4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 bajo de uso y apropiación de SAC - 2014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52"/>
          <c:w val="0.9855"/>
          <c:h val="0.8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uso'!$C$69:$C$73</c:f>
              <c:strCache/>
            </c:strRef>
          </c:cat>
          <c:val>
            <c:numRef>
              <c:f>'Estadisticas por nivel de uso'!$D$69:$D$73</c:f>
              <c:numCache/>
            </c:numRef>
          </c:val>
          <c:shape val="cylinder"/>
        </c:ser>
        <c:shape val="cylinder"/>
        <c:axId val="38269328"/>
        <c:axId val="8879633"/>
      </c:bar3D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69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9694">
            <a:alpha val="4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DCDB">
            <a:alpha val="78000"/>
          </a:srgbClr>
        </a:solidFill>
        <a:ln w="3175">
          <a:noFill/>
        </a:ln>
      </c:spPr>
      <c:thickness val="0"/>
    </c:sideWall>
    <c:backWall>
      <c:spPr>
        <a:solidFill>
          <a:srgbClr val="F2DCDB">
            <a:alpha val="78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975"/>
          <c:w val="0.977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D41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Vencidos_nivel_nacional'!$B$6:$M$6</c:f>
              <c:strCache/>
            </c:strRef>
          </c:cat>
          <c:val>
            <c:numRef>
              <c:f>'PQR Vencidos_nivel_nacional'!$B$7:$M$7</c:f>
              <c:numCache/>
            </c:numRef>
          </c:val>
          <c:shape val="cylinder"/>
        </c:ser>
        <c:gapWidth val="75"/>
        <c:shape val="cylinder"/>
        <c:axId val="12807834"/>
        <c:axId val="48161643"/>
      </c:bar3D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07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25</xdr:row>
      <xdr:rowOff>38100</xdr:rowOff>
    </xdr:from>
    <xdr:to>
      <xdr:col>23</xdr:col>
      <xdr:colOff>476250</xdr:colOff>
      <xdr:row>35</xdr:row>
      <xdr:rowOff>161925</xdr:rowOff>
    </xdr:to>
    <xdr:graphicFrame>
      <xdr:nvGraphicFramePr>
        <xdr:cNvPr id="1" name="1 Gráfico"/>
        <xdr:cNvGraphicFramePr/>
      </xdr:nvGraphicFramePr>
      <xdr:xfrm>
        <a:off x="19345275" y="7267575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180975</xdr:rowOff>
    </xdr:from>
    <xdr:to>
      <xdr:col>12</xdr:col>
      <xdr:colOff>400050</xdr:colOff>
      <xdr:row>30</xdr:row>
      <xdr:rowOff>19050</xdr:rowOff>
    </xdr:to>
    <xdr:graphicFrame>
      <xdr:nvGraphicFramePr>
        <xdr:cNvPr id="2" name="1 Gráfico"/>
        <xdr:cNvGraphicFramePr/>
      </xdr:nvGraphicFramePr>
      <xdr:xfrm>
        <a:off x="4886325" y="4772025"/>
        <a:ext cx="80581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32</xdr:row>
      <xdr:rowOff>76200</xdr:rowOff>
    </xdr:from>
    <xdr:to>
      <xdr:col>12</xdr:col>
      <xdr:colOff>390525</xdr:colOff>
      <xdr:row>48</xdr:row>
      <xdr:rowOff>114300</xdr:rowOff>
    </xdr:to>
    <xdr:graphicFrame>
      <xdr:nvGraphicFramePr>
        <xdr:cNvPr id="3" name="1 Gráfico"/>
        <xdr:cNvGraphicFramePr/>
      </xdr:nvGraphicFramePr>
      <xdr:xfrm>
        <a:off x="4886325" y="8648700"/>
        <a:ext cx="80486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514350</xdr:colOff>
      <xdr:row>34</xdr:row>
      <xdr:rowOff>171450</xdr:rowOff>
    </xdr:from>
    <xdr:to>
      <xdr:col>15</xdr:col>
      <xdr:colOff>219075</xdr:colOff>
      <xdr:row>44</xdr:row>
      <xdr:rowOff>28575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3058775" y="9334500"/>
          <a:ext cx="2771775" cy="1905000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 en abril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disminuyo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radicación de requerimientos en 9.934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abril el promedio diario de radicación fue de 7.391.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228600</xdr:colOff>
      <xdr:row>50</xdr:row>
      <xdr:rowOff>190500</xdr:rowOff>
    </xdr:from>
    <xdr:to>
      <xdr:col>12</xdr:col>
      <xdr:colOff>409575</xdr:colOff>
      <xdr:row>66</xdr:row>
      <xdr:rowOff>161925</xdr:rowOff>
    </xdr:to>
    <xdr:graphicFrame>
      <xdr:nvGraphicFramePr>
        <xdr:cNvPr id="5" name="1 Gráfico"/>
        <xdr:cNvGraphicFramePr/>
      </xdr:nvGraphicFramePr>
      <xdr:xfrm>
        <a:off x="4838700" y="12553950"/>
        <a:ext cx="81153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542925</xdr:colOff>
      <xdr:row>52</xdr:row>
      <xdr:rowOff>209550</xdr:rowOff>
    </xdr:from>
    <xdr:to>
      <xdr:col>15</xdr:col>
      <xdr:colOff>228600</xdr:colOff>
      <xdr:row>62</xdr:row>
      <xdr:rowOff>85725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13087350" y="13201650"/>
          <a:ext cx="2752725" cy="1924050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abril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obtiene un porcentaje de oportunidad de respuesta de 91,89%,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aumento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1,15%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, el  porcentaje más alto en lo corrido de 2014. </a:t>
          </a:r>
        </a:p>
      </xdr:txBody>
    </xdr:sp>
    <xdr:clientData/>
  </xdr:twoCellAnchor>
  <xdr:twoCellAnchor>
    <xdr:from>
      <xdr:col>12</xdr:col>
      <xdr:colOff>533400</xdr:colOff>
      <xdr:row>15</xdr:row>
      <xdr:rowOff>142875</xdr:rowOff>
    </xdr:from>
    <xdr:to>
      <xdr:col>15</xdr:col>
      <xdr:colOff>152400</xdr:colOff>
      <xdr:row>28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3077825" y="5124450"/>
          <a:ext cx="2686050" cy="280987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sbril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 mantiene igual, para este mes 85 secertarías se ecnuentran en nivel alto  es decir el 93,41%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(83/91 SE)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285750</xdr:rowOff>
    </xdr:from>
    <xdr:to>
      <xdr:col>20</xdr:col>
      <xdr:colOff>381000</xdr:colOff>
      <xdr:row>26</xdr:row>
      <xdr:rowOff>152400</xdr:rowOff>
    </xdr:to>
    <xdr:graphicFrame>
      <xdr:nvGraphicFramePr>
        <xdr:cNvPr id="1" name="7 Gráfico"/>
        <xdr:cNvGraphicFramePr/>
      </xdr:nvGraphicFramePr>
      <xdr:xfrm>
        <a:off x="285750" y="2714625"/>
        <a:ext cx="16983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30</xdr:row>
      <xdr:rowOff>161925</xdr:rowOff>
    </xdr:from>
    <xdr:to>
      <xdr:col>20</xdr:col>
      <xdr:colOff>333375</xdr:colOff>
      <xdr:row>46</xdr:row>
      <xdr:rowOff>19050</xdr:rowOff>
    </xdr:to>
    <xdr:graphicFrame>
      <xdr:nvGraphicFramePr>
        <xdr:cNvPr id="2" name="12 Gráfico"/>
        <xdr:cNvGraphicFramePr/>
      </xdr:nvGraphicFramePr>
      <xdr:xfrm>
        <a:off x="3590925" y="6896100"/>
        <a:ext cx="13630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48</xdr:row>
      <xdr:rowOff>76200</xdr:rowOff>
    </xdr:from>
    <xdr:to>
      <xdr:col>20</xdr:col>
      <xdr:colOff>285750</xdr:colOff>
      <xdr:row>63</xdr:row>
      <xdr:rowOff>142875</xdr:rowOff>
    </xdr:to>
    <xdr:graphicFrame>
      <xdr:nvGraphicFramePr>
        <xdr:cNvPr id="3" name="13 Gráfico"/>
        <xdr:cNvGraphicFramePr/>
      </xdr:nvGraphicFramePr>
      <xdr:xfrm>
        <a:off x="3581400" y="10429875"/>
        <a:ext cx="135921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323850</xdr:colOff>
      <xdr:row>66</xdr:row>
      <xdr:rowOff>19050</xdr:rowOff>
    </xdr:from>
    <xdr:to>
      <xdr:col>20</xdr:col>
      <xdr:colOff>276225</xdr:colOff>
      <xdr:row>82</xdr:row>
      <xdr:rowOff>76200</xdr:rowOff>
    </xdr:to>
    <xdr:graphicFrame>
      <xdr:nvGraphicFramePr>
        <xdr:cNvPr id="4" name="14 Gráfico"/>
        <xdr:cNvGraphicFramePr/>
      </xdr:nvGraphicFramePr>
      <xdr:xfrm>
        <a:off x="3581400" y="14001750"/>
        <a:ext cx="135826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666750</xdr:colOff>
      <xdr:row>32</xdr:row>
      <xdr:rowOff>238125</xdr:rowOff>
    </xdr:from>
    <xdr:to>
      <xdr:col>23</xdr:col>
      <xdr:colOff>419100</xdr:colOff>
      <xdr:row>42</xdr:row>
      <xdr:rowOff>171450</xdr:rowOff>
    </xdr:to>
    <xdr:sp>
      <xdr:nvSpPr>
        <xdr:cNvPr id="5" name="15 CuadroTexto"/>
        <xdr:cNvSpPr txBox="1">
          <a:spLocks noChangeArrowheads="1"/>
        </xdr:cNvSpPr>
      </xdr:nvSpPr>
      <xdr:spPr>
        <a:xfrm>
          <a:off x="17554575" y="7372350"/>
          <a:ext cx="2686050" cy="1981200"/>
        </a:xfrm>
        <a:prstGeom prst="rect">
          <a:avLst/>
        </a:prstGeom>
        <a:solidFill>
          <a:srgbClr val="EBF1DE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abril que el porcentaje de Secretarías en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mantiene (85/91 SE) </a:t>
          </a:r>
        </a:p>
      </xdr:txBody>
    </xdr:sp>
    <xdr:clientData/>
  </xdr:twoCellAnchor>
  <xdr:twoCellAnchor>
    <xdr:from>
      <xdr:col>20</xdr:col>
      <xdr:colOff>638175</xdr:colOff>
      <xdr:row>50</xdr:row>
      <xdr:rowOff>304800</xdr:rowOff>
    </xdr:from>
    <xdr:to>
      <xdr:col>23</xdr:col>
      <xdr:colOff>428625</xdr:colOff>
      <xdr:row>60</xdr:row>
      <xdr:rowOff>142875</xdr:rowOff>
    </xdr:to>
    <xdr:sp>
      <xdr:nvSpPr>
        <xdr:cNvPr id="6" name="16 CuadroTexto"/>
        <xdr:cNvSpPr txBox="1">
          <a:spLocks noChangeArrowheads="1"/>
        </xdr:cNvSpPr>
      </xdr:nvSpPr>
      <xdr:spPr>
        <a:xfrm>
          <a:off x="17526000" y="11058525"/>
          <a:ext cx="2724150" cy="1885950"/>
        </a:xfrm>
        <a:prstGeom prst="rect">
          <a:avLst/>
        </a:prstGeom>
        <a:solidFill>
          <a:srgbClr val="FFFEE6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abril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observa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medio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mantiene igual es decir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dos secretarías (5/91 SE) </a:t>
          </a:r>
        </a:p>
      </xdr:txBody>
    </xdr:sp>
    <xdr:clientData/>
  </xdr:twoCellAnchor>
  <xdr:twoCellAnchor>
    <xdr:from>
      <xdr:col>20</xdr:col>
      <xdr:colOff>647700</xdr:colOff>
      <xdr:row>70</xdr:row>
      <xdr:rowOff>66675</xdr:rowOff>
    </xdr:from>
    <xdr:to>
      <xdr:col>23</xdr:col>
      <xdr:colOff>400050</xdr:colOff>
      <xdr:row>78</xdr:row>
      <xdr:rowOff>190500</xdr:rowOff>
    </xdr:to>
    <xdr:sp>
      <xdr:nvSpPr>
        <xdr:cNvPr id="7" name="17 CuadroTexto"/>
        <xdr:cNvSpPr txBox="1">
          <a:spLocks noChangeArrowheads="1"/>
        </xdr:cNvSpPr>
      </xdr:nvSpPr>
      <xdr:spPr>
        <a:xfrm>
          <a:off x="17535525" y="14973300"/>
          <a:ext cx="2686050" cy="1647825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abril que el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bajo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mantiene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(1/91 SE)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8</xdr:row>
      <xdr:rowOff>9525</xdr:rowOff>
    </xdr:from>
    <xdr:to>
      <xdr:col>11</xdr:col>
      <xdr:colOff>723900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285750" y="1562100"/>
        <a:ext cx="8572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9</xdr:row>
      <xdr:rowOff>171450</xdr:rowOff>
    </xdr:from>
    <xdr:to>
      <xdr:col>15</xdr:col>
      <xdr:colOff>47625</xdr:colOff>
      <xdr:row>22</xdr:row>
      <xdr:rowOff>38100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020175" y="1914525"/>
          <a:ext cx="2209800" cy="2343150"/>
        </a:xfrm>
        <a:prstGeom prst="rect">
          <a:avLst/>
        </a:prstGeom>
        <a:solidFill>
          <a:srgbClr val="DBEEF4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abril se observa que el número de requerimientos vencidos a nivel nacional  aumento  en 1.011 requerimientos versus el mes anterior.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161925</xdr:rowOff>
    </xdr:from>
    <xdr:to>
      <xdr:col>11</xdr:col>
      <xdr:colOff>609600</xdr:colOff>
      <xdr:row>24</xdr:row>
      <xdr:rowOff>47625</xdr:rowOff>
    </xdr:to>
    <xdr:graphicFrame>
      <xdr:nvGraphicFramePr>
        <xdr:cNvPr id="1" name="2 Gráfico"/>
        <xdr:cNvGraphicFramePr/>
      </xdr:nvGraphicFramePr>
      <xdr:xfrm>
        <a:off x="323850" y="1514475"/>
        <a:ext cx="838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609600</xdr:colOff>
      <xdr:row>22</xdr:row>
      <xdr:rowOff>19050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867775" y="1924050"/>
          <a:ext cx="2124075" cy="2305050"/>
        </a:xfrm>
        <a:prstGeom prst="rect">
          <a:avLst/>
        </a:prstGeom>
        <a:solidFill>
          <a:srgbClr val="FDEADA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marzo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requerimientos radicados vía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web aumento en 456 requerimientos  con respecto al mes anterior.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24</xdr:row>
      <xdr:rowOff>38100</xdr:rowOff>
    </xdr:from>
    <xdr:to>
      <xdr:col>23</xdr:col>
      <xdr:colOff>476250</xdr:colOff>
      <xdr:row>33</xdr:row>
      <xdr:rowOff>161925</xdr:rowOff>
    </xdr:to>
    <xdr:graphicFrame>
      <xdr:nvGraphicFramePr>
        <xdr:cNvPr id="1" name="1 Gráfico"/>
        <xdr:cNvGraphicFramePr/>
      </xdr:nvGraphicFramePr>
      <xdr:xfrm>
        <a:off x="19202400" y="70770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180975</xdr:rowOff>
    </xdr:from>
    <xdr:to>
      <xdr:col>12</xdr:col>
      <xdr:colOff>400050</xdr:colOff>
      <xdr:row>29</xdr:row>
      <xdr:rowOff>19050</xdr:rowOff>
    </xdr:to>
    <xdr:graphicFrame>
      <xdr:nvGraphicFramePr>
        <xdr:cNvPr id="2" name="1 Gráfico"/>
        <xdr:cNvGraphicFramePr/>
      </xdr:nvGraphicFramePr>
      <xdr:xfrm>
        <a:off x="4886325" y="4914900"/>
        <a:ext cx="7915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31</xdr:row>
      <xdr:rowOff>76200</xdr:rowOff>
    </xdr:from>
    <xdr:to>
      <xdr:col>12</xdr:col>
      <xdr:colOff>390525</xdr:colOff>
      <xdr:row>46</xdr:row>
      <xdr:rowOff>114300</xdr:rowOff>
    </xdr:to>
    <xdr:graphicFrame>
      <xdr:nvGraphicFramePr>
        <xdr:cNvPr id="3" name="1 Gráfico"/>
        <xdr:cNvGraphicFramePr/>
      </xdr:nvGraphicFramePr>
      <xdr:xfrm>
        <a:off x="4886325" y="8458200"/>
        <a:ext cx="7905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32</xdr:row>
      <xdr:rowOff>247650</xdr:rowOff>
    </xdr:from>
    <xdr:to>
      <xdr:col>15</xdr:col>
      <xdr:colOff>238125</xdr:colOff>
      <xdr:row>42</xdr:row>
      <xdr:rowOff>95250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12934950" y="8829675"/>
          <a:ext cx="2771775" cy="1952625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 en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hay disminución de 14,889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requerimientos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radicados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diciembre el promedio diario de radicación fue de 3.177.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228600</xdr:colOff>
      <xdr:row>48</xdr:row>
      <xdr:rowOff>190500</xdr:rowOff>
    </xdr:from>
    <xdr:to>
      <xdr:col>12</xdr:col>
      <xdr:colOff>409575</xdr:colOff>
      <xdr:row>63</xdr:row>
      <xdr:rowOff>161925</xdr:rowOff>
    </xdr:to>
    <xdr:graphicFrame>
      <xdr:nvGraphicFramePr>
        <xdr:cNvPr id="5" name="1 Gráfico"/>
        <xdr:cNvGraphicFramePr/>
      </xdr:nvGraphicFramePr>
      <xdr:xfrm>
        <a:off x="4838700" y="12030075"/>
        <a:ext cx="79724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552450</xdr:colOff>
      <xdr:row>49</xdr:row>
      <xdr:rowOff>76200</xdr:rowOff>
    </xdr:from>
    <xdr:to>
      <xdr:col>15</xdr:col>
      <xdr:colOff>219075</xdr:colOff>
      <xdr:row>63</xdr:row>
      <xdr:rowOff>104775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2954000" y="12115800"/>
          <a:ext cx="2733675" cy="2943225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obtiene el porcentaje de oportunidad de respuesta de 90,37% ,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el disminuyo en 0,41%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, lo que indica que las secretarias estan intentando matener los tiempos de atención y respuesta  a los PQR radicados. </a:t>
          </a:r>
        </a:p>
      </xdr:txBody>
    </xdr:sp>
    <xdr:clientData/>
  </xdr:twoCellAnchor>
  <xdr:twoCellAnchor>
    <xdr:from>
      <xdr:col>12</xdr:col>
      <xdr:colOff>533400</xdr:colOff>
      <xdr:row>15</xdr:row>
      <xdr:rowOff>200025</xdr:rowOff>
    </xdr:from>
    <xdr:to>
      <xdr:col>15</xdr:col>
      <xdr:colOff>180975</xdr:colOff>
      <xdr:row>26</xdr:row>
      <xdr:rowOff>161925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12934950" y="5324475"/>
          <a:ext cx="2714625" cy="22574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 mantiene es decir igual número de secertarías en 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(85/91 SE)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52</xdr:row>
      <xdr:rowOff>85725</xdr:rowOff>
    </xdr:from>
    <xdr:to>
      <xdr:col>22</xdr:col>
      <xdr:colOff>495300</xdr:colOff>
      <xdr:row>70</xdr:row>
      <xdr:rowOff>95250</xdr:rowOff>
    </xdr:to>
    <xdr:graphicFrame>
      <xdr:nvGraphicFramePr>
        <xdr:cNvPr id="1" name="1 Gráfico"/>
        <xdr:cNvGraphicFramePr/>
      </xdr:nvGraphicFramePr>
      <xdr:xfrm>
        <a:off x="3124200" y="11877675"/>
        <a:ext cx="13611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28575</xdr:rowOff>
    </xdr:from>
    <xdr:to>
      <xdr:col>22</xdr:col>
      <xdr:colOff>409575</xdr:colOff>
      <xdr:row>51</xdr:row>
      <xdr:rowOff>9525</xdr:rowOff>
    </xdr:to>
    <xdr:graphicFrame>
      <xdr:nvGraphicFramePr>
        <xdr:cNvPr id="2" name="1 Gráfico"/>
        <xdr:cNvGraphicFramePr/>
      </xdr:nvGraphicFramePr>
      <xdr:xfrm>
        <a:off x="3133725" y="7991475"/>
        <a:ext cx="135159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71</xdr:row>
      <xdr:rowOff>114300</xdr:rowOff>
    </xdr:from>
    <xdr:to>
      <xdr:col>22</xdr:col>
      <xdr:colOff>495300</xdr:colOff>
      <xdr:row>89</xdr:row>
      <xdr:rowOff>133350</xdr:rowOff>
    </xdr:to>
    <xdr:graphicFrame>
      <xdr:nvGraphicFramePr>
        <xdr:cNvPr id="3" name="1 Gráfico"/>
        <xdr:cNvGraphicFramePr/>
      </xdr:nvGraphicFramePr>
      <xdr:xfrm>
        <a:off x="3133725" y="15544800"/>
        <a:ext cx="136017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13</xdr:row>
      <xdr:rowOff>161925</xdr:rowOff>
    </xdr:from>
    <xdr:to>
      <xdr:col>22</xdr:col>
      <xdr:colOff>409575</xdr:colOff>
      <xdr:row>31</xdr:row>
      <xdr:rowOff>57150</xdr:rowOff>
    </xdr:to>
    <xdr:graphicFrame>
      <xdr:nvGraphicFramePr>
        <xdr:cNvPr id="4" name="1 Gráfico"/>
        <xdr:cNvGraphicFramePr/>
      </xdr:nvGraphicFramePr>
      <xdr:xfrm>
        <a:off x="3133725" y="4267200"/>
        <a:ext cx="135159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7"/>
  <sheetViews>
    <sheetView showGridLines="0" zoomScale="115" zoomScaleNormal="115" zoomScalePageLayoutView="0" workbookViewId="0" topLeftCell="A10">
      <selection activeCell="N12" sqref="N12"/>
    </sheetView>
  </sheetViews>
  <sheetFormatPr defaultColWidth="11.421875" defaultRowHeight="15"/>
  <cols>
    <col min="1" max="1" width="3.421875" style="0" customWidth="1"/>
    <col min="3" max="3" width="4.7109375" style="56" customWidth="1"/>
    <col min="4" max="4" width="4.00390625" style="56" bestFit="1" customWidth="1"/>
    <col min="5" max="5" width="4.00390625" style="9" customWidth="1"/>
    <col min="6" max="6" width="6.28125" style="0" customWidth="1"/>
    <col min="7" max="7" width="19.57421875" style="17" customWidth="1"/>
    <col min="8" max="8" width="13.140625" style="0" customWidth="1"/>
    <col min="9" max="9" width="14.421875" style="0" customWidth="1"/>
    <col min="10" max="10" width="15.140625" style="0" customWidth="1"/>
    <col min="12" max="12" width="5.28125" style="0" customWidth="1"/>
  </cols>
  <sheetData>
    <row r="1" spans="3:5" ht="9.75" customHeight="1" thickBot="1">
      <c r="C1" s="17"/>
      <c r="D1" s="17"/>
      <c r="E1"/>
    </row>
    <row r="2" spans="2:12" ht="25.5" customHeight="1">
      <c r="B2" s="129" t="s">
        <v>115</v>
      </c>
      <c r="C2" s="130"/>
      <c r="D2" s="130"/>
      <c r="E2" s="131"/>
      <c r="F2" s="131"/>
      <c r="G2" s="191"/>
      <c r="H2" s="132"/>
      <c r="I2" s="132"/>
      <c r="J2" s="132"/>
      <c r="K2" s="133"/>
      <c r="L2" s="7"/>
    </row>
    <row r="3" spans="2:12" ht="15.75" customHeight="1" thickBot="1">
      <c r="B3" s="134" t="s">
        <v>179</v>
      </c>
      <c r="C3" s="135"/>
      <c r="D3" s="135"/>
      <c r="E3" s="136"/>
      <c r="F3" s="136"/>
      <c r="G3" s="192"/>
      <c r="H3" s="137"/>
      <c r="I3" s="137"/>
      <c r="J3" s="397" t="s">
        <v>206</v>
      </c>
      <c r="K3" s="398"/>
      <c r="L3" s="8"/>
    </row>
    <row r="4" spans="3:5" ht="6.75" customHeight="1">
      <c r="C4" s="17"/>
      <c r="D4" s="17"/>
      <c r="E4"/>
    </row>
    <row r="5" spans="3:7" ht="8.25" customHeight="1" thickBot="1">
      <c r="C5" s="17"/>
      <c r="D5" s="17"/>
      <c r="E5"/>
      <c r="G5" s="193"/>
    </row>
    <row r="6" spans="2:15" ht="64.5" customHeight="1" thickBot="1">
      <c r="B6" s="399" t="s">
        <v>207</v>
      </c>
      <c r="C6" s="300" t="s">
        <v>191</v>
      </c>
      <c r="D6" s="301" t="s">
        <v>143</v>
      </c>
      <c r="E6" s="302" t="s">
        <v>118</v>
      </c>
      <c r="F6" s="303" t="s">
        <v>190</v>
      </c>
      <c r="G6" s="304" t="s">
        <v>116</v>
      </c>
      <c r="H6" s="304" t="s">
        <v>55</v>
      </c>
      <c r="I6" s="304" t="s">
        <v>75</v>
      </c>
      <c r="J6" s="304" t="s">
        <v>5</v>
      </c>
      <c r="K6" s="305" t="s">
        <v>21</v>
      </c>
      <c r="M6" s="138"/>
      <c r="O6" s="138"/>
    </row>
    <row r="7" spans="2:13" ht="15" customHeight="1">
      <c r="B7" s="400"/>
      <c r="C7" s="298">
        <v>1</v>
      </c>
      <c r="D7" s="343">
        <v>1</v>
      </c>
      <c r="E7" s="402" t="s">
        <v>57</v>
      </c>
      <c r="F7" s="346">
        <v>1</v>
      </c>
      <c r="G7" s="347" t="s">
        <v>0</v>
      </c>
      <c r="H7" s="347">
        <v>700</v>
      </c>
      <c r="I7" s="347">
        <v>1994</v>
      </c>
      <c r="J7" s="348">
        <v>1</v>
      </c>
      <c r="K7" s="349">
        <v>1</v>
      </c>
      <c r="M7" s="138"/>
    </row>
    <row r="8" spans="2:13" ht="15.75">
      <c r="B8" s="400"/>
      <c r="C8" s="299">
        <v>1</v>
      </c>
      <c r="D8" s="344">
        <v>1</v>
      </c>
      <c r="E8" s="403"/>
      <c r="F8" s="350">
        <v>1</v>
      </c>
      <c r="G8" s="351" t="s">
        <v>78</v>
      </c>
      <c r="H8" s="351">
        <v>700</v>
      </c>
      <c r="I8" s="351">
        <v>1199</v>
      </c>
      <c r="J8" s="352">
        <v>1</v>
      </c>
      <c r="K8" s="353">
        <v>1</v>
      </c>
      <c r="M8" s="138"/>
    </row>
    <row r="9" spans="2:13" ht="15.75">
      <c r="B9" s="400"/>
      <c r="C9" s="299">
        <v>1</v>
      </c>
      <c r="D9" s="344">
        <v>9</v>
      </c>
      <c r="E9" s="403"/>
      <c r="F9" s="350">
        <v>1</v>
      </c>
      <c r="G9" s="351" t="s">
        <v>26</v>
      </c>
      <c r="H9" s="351">
        <v>700</v>
      </c>
      <c r="I9" s="351">
        <v>1000</v>
      </c>
      <c r="J9" s="352">
        <v>1</v>
      </c>
      <c r="K9" s="353">
        <v>1</v>
      </c>
      <c r="M9" s="138"/>
    </row>
    <row r="10" spans="2:13" ht="15.75">
      <c r="B10" s="400"/>
      <c r="C10" s="299">
        <v>4</v>
      </c>
      <c r="D10" s="344">
        <v>36</v>
      </c>
      <c r="E10" s="403"/>
      <c r="F10" s="350">
        <v>1</v>
      </c>
      <c r="G10" s="351" t="s">
        <v>37</v>
      </c>
      <c r="H10" s="351">
        <v>700</v>
      </c>
      <c r="I10" s="351">
        <v>753</v>
      </c>
      <c r="J10" s="352">
        <v>1</v>
      </c>
      <c r="K10" s="353">
        <v>1</v>
      </c>
      <c r="M10" s="138"/>
    </row>
    <row r="11" spans="2:11" ht="15.75">
      <c r="B11" s="400"/>
      <c r="C11" s="299">
        <v>1</v>
      </c>
      <c r="D11" s="344">
        <v>1</v>
      </c>
      <c r="E11" s="403"/>
      <c r="F11" s="350">
        <v>1</v>
      </c>
      <c r="G11" s="351" t="s">
        <v>97</v>
      </c>
      <c r="H11" s="351">
        <v>400</v>
      </c>
      <c r="I11" s="351">
        <v>951</v>
      </c>
      <c r="J11" s="352">
        <v>1</v>
      </c>
      <c r="K11" s="353">
        <v>1</v>
      </c>
    </row>
    <row r="12" spans="2:11" ht="15.75">
      <c r="B12" s="400"/>
      <c r="C12" s="299">
        <v>1</v>
      </c>
      <c r="D12" s="344">
        <v>1</v>
      </c>
      <c r="E12" s="403"/>
      <c r="F12" s="350">
        <v>1</v>
      </c>
      <c r="G12" s="351" t="s">
        <v>24</v>
      </c>
      <c r="H12" s="351">
        <v>400</v>
      </c>
      <c r="I12" s="351">
        <v>914</v>
      </c>
      <c r="J12" s="352">
        <v>1</v>
      </c>
      <c r="K12" s="353">
        <v>1</v>
      </c>
    </row>
    <row r="13" spans="2:11" ht="15.75">
      <c r="B13" s="400"/>
      <c r="C13" s="299">
        <v>1</v>
      </c>
      <c r="D13" s="344">
        <v>22</v>
      </c>
      <c r="E13" s="403"/>
      <c r="F13" s="350">
        <v>1</v>
      </c>
      <c r="G13" s="351" t="s">
        <v>36</v>
      </c>
      <c r="H13" s="351">
        <v>400</v>
      </c>
      <c r="I13" s="351">
        <v>890</v>
      </c>
      <c r="J13" s="352">
        <v>1</v>
      </c>
      <c r="K13" s="353">
        <v>1</v>
      </c>
    </row>
    <row r="14" spans="2:11" ht="15.75">
      <c r="B14" s="400"/>
      <c r="C14" s="299">
        <v>1</v>
      </c>
      <c r="D14" s="344">
        <v>1</v>
      </c>
      <c r="E14" s="403"/>
      <c r="F14" s="350">
        <v>1</v>
      </c>
      <c r="G14" s="351" t="s">
        <v>52</v>
      </c>
      <c r="H14" s="351">
        <v>400</v>
      </c>
      <c r="I14" s="351">
        <v>772</v>
      </c>
      <c r="J14" s="352">
        <v>1</v>
      </c>
      <c r="K14" s="353">
        <v>1</v>
      </c>
    </row>
    <row r="15" spans="2:11" ht="15.75">
      <c r="B15" s="400"/>
      <c r="C15" s="299">
        <v>19</v>
      </c>
      <c r="D15" s="344">
        <v>1</v>
      </c>
      <c r="E15" s="403"/>
      <c r="F15" s="350">
        <v>1</v>
      </c>
      <c r="G15" s="351" t="s">
        <v>54</v>
      </c>
      <c r="H15" s="351">
        <v>400</v>
      </c>
      <c r="I15" s="351">
        <v>716</v>
      </c>
      <c r="J15" s="352">
        <v>1</v>
      </c>
      <c r="K15" s="353">
        <v>1</v>
      </c>
    </row>
    <row r="16" spans="2:11" ht="15.75">
      <c r="B16" s="400"/>
      <c r="C16" s="299">
        <v>1</v>
      </c>
      <c r="D16" s="344">
        <v>1</v>
      </c>
      <c r="E16" s="403"/>
      <c r="F16" s="350">
        <v>1</v>
      </c>
      <c r="G16" s="351" t="s">
        <v>16</v>
      </c>
      <c r="H16" s="351">
        <v>400</v>
      </c>
      <c r="I16" s="351">
        <v>703</v>
      </c>
      <c r="J16" s="352">
        <v>1</v>
      </c>
      <c r="K16" s="353">
        <v>1</v>
      </c>
    </row>
    <row r="17" spans="2:11" ht="15.75">
      <c r="B17" s="400"/>
      <c r="C17" s="299">
        <v>1</v>
      </c>
      <c r="D17" s="344">
        <v>1</v>
      </c>
      <c r="E17" s="403"/>
      <c r="F17" s="350">
        <v>1</v>
      </c>
      <c r="G17" s="351" t="s">
        <v>103</v>
      </c>
      <c r="H17" s="351">
        <v>400</v>
      </c>
      <c r="I17" s="351">
        <v>688</v>
      </c>
      <c r="J17" s="352">
        <v>1</v>
      </c>
      <c r="K17" s="353">
        <v>1</v>
      </c>
    </row>
    <row r="18" spans="2:11" ht="15.75">
      <c r="B18" s="400"/>
      <c r="C18" s="299">
        <v>1</v>
      </c>
      <c r="D18" s="344">
        <v>1</v>
      </c>
      <c r="E18" s="403"/>
      <c r="F18" s="350">
        <v>1</v>
      </c>
      <c r="G18" s="351" t="s">
        <v>51</v>
      </c>
      <c r="H18" s="351">
        <v>400</v>
      </c>
      <c r="I18" s="351">
        <v>619</v>
      </c>
      <c r="J18" s="352">
        <v>1</v>
      </c>
      <c r="K18" s="353">
        <v>1</v>
      </c>
    </row>
    <row r="19" spans="2:11" ht="15.75">
      <c r="B19" s="400"/>
      <c r="C19" s="299">
        <v>7</v>
      </c>
      <c r="D19" s="344">
        <v>1</v>
      </c>
      <c r="E19" s="403"/>
      <c r="F19" s="350">
        <v>1</v>
      </c>
      <c r="G19" s="351" t="s">
        <v>50</v>
      </c>
      <c r="H19" s="351">
        <v>400</v>
      </c>
      <c r="I19" s="351">
        <v>561</v>
      </c>
      <c r="J19" s="352">
        <v>1</v>
      </c>
      <c r="K19" s="353">
        <v>1</v>
      </c>
    </row>
    <row r="20" spans="2:11" ht="15.75">
      <c r="B20" s="400"/>
      <c r="C20" s="299">
        <v>29</v>
      </c>
      <c r="D20" s="344">
        <v>12</v>
      </c>
      <c r="E20" s="403"/>
      <c r="F20" s="350">
        <v>1</v>
      </c>
      <c r="G20" s="351" t="s">
        <v>47</v>
      </c>
      <c r="H20" s="351">
        <v>400</v>
      </c>
      <c r="I20" s="351">
        <v>556</v>
      </c>
      <c r="J20" s="352">
        <v>1</v>
      </c>
      <c r="K20" s="353">
        <v>1</v>
      </c>
    </row>
    <row r="21" spans="2:11" ht="15.75">
      <c r="B21" s="400"/>
      <c r="C21" s="299">
        <v>8</v>
      </c>
      <c r="D21" s="344">
        <v>4</v>
      </c>
      <c r="E21" s="403"/>
      <c r="F21" s="350">
        <v>1</v>
      </c>
      <c r="G21" s="354" t="s">
        <v>162</v>
      </c>
      <c r="H21" s="351">
        <v>400</v>
      </c>
      <c r="I21" s="351">
        <v>545</v>
      </c>
      <c r="J21" s="352">
        <v>1</v>
      </c>
      <c r="K21" s="353">
        <v>1</v>
      </c>
    </row>
    <row r="22" spans="2:11" ht="15.75">
      <c r="B22" s="400"/>
      <c r="C22" s="299">
        <v>12</v>
      </c>
      <c r="D22" s="344">
        <v>1</v>
      </c>
      <c r="E22" s="403"/>
      <c r="F22" s="350">
        <v>1</v>
      </c>
      <c r="G22" s="351" t="s">
        <v>48</v>
      </c>
      <c r="H22" s="351">
        <v>400</v>
      </c>
      <c r="I22" s="351">
        <v>456</v>
      </c>
      <c r="J22" s="352">
        <v>1</v>
      </c>
      <c r="K22" s="353">
        <v>1</v>
      </c>
    </row>
    <row r="23" spans="2:11" ht="15.75">
      <c r="B23" s="400"/>
      <c r="C23" s="299">
        <v>2</v>
      </c>
      <c r="D23" s="344">
        <v>1</v>
      </c>
      <c r="E23" s="403"/>
      <c r="F23" s="350">
        <v>2</v>
      </c>
      <c r="G23" s="351" t="s">
        <v>77</v>
      </c>
      <c r="H23" s="351">
        <v>700</v>
      </c>
      <c r="I23" s="351">
        <v>3331</v>
      </c>
      <c r="J23" s="352">
        <v>0.9997</v>
      </c>
      <c r="K23" s="353">
        <v>0.99985</v>
      </c>
    </row>
    <row r="24" spans="2:11" ht="15.75">
      <c r="B24" s="400"/>
      <c r="C24" s="299">
        <v>15</v>
      </c>
      <c r="D24" s="344">
        <v>1</v>
      </c>
      <c r="E24" s="403"/>
      <c r="F24" s="350">
        <v>3</v>
      </c>
      <c r="G24" s="351" t="s">
        <v>110</v>
      </c>
      <c r="H24" s="351">
        <v>400</v>
      </c>
      <c r="I24" s="351">
        <v>591</v>
      </c>
      <c r="J24" s="352">
        <v>0.9984</v>
      </c>
      <c r="K24" s="353">
        <v>0.9992</v>
      </c>
    </row>
    <row r="25" spans="2:11" ht="15.75">
      <c r="B25" s="400"/>
      <c r="C25" s="299">
        <v>20</v>
      </c>
      <c r="D25" s="344">
        <v>5</v>
      </c>
      <c r="E25" s="403"/>
      <c r="F25" s="350">
        <v>4</v>
      </c>
      <c r="G25" s="351" t="s">
        <v>105</v>
      </c>
      <c r="H25" s="351">
        <v>400</v>
      </c>
      <c r="I25" s="351">
        <v>478</v>
      </c>
      <c r="J25" s="352">
        <v>0.998</v>
      </c>
      <c r="K25" s="353">
        <v>0.999</v>
      </c>
    </row>
    <row r="26" spans="2:11" ht="15.75">
      <c r="B26" s="400"/>
      <c r="C26" s="299">
        <v>3</v>
      </c>
      <c r="D26" s="344">
        <v>14</v>
      </c>
      <c r="E26" s="403"/>
      <c r="F26" s="350">
        <v>5</v>
      </c>
      <c r="G26" s="351" t="s">
        <v>43</v>
      </c>
      <c r="H26" s="351">
        <v>700</v>
      </c>
      <c r="I26" s="351">
        <v>1634</v>
      </c>
      <c r="J26" s="352">
        <v>0.9975</v>
      </c>
      <c r="K26" s="353">
        <v>0.99875</v>
      </c>
    </row>
    <row r="27" spans="2:11" ht="15.75">
      <c r="B27" s="400"/>
      <c r="C27" s="299">
        <v>1</v>
      </c>
      <c r="D27" s="344">
        <v>2</v>
      </c>
      <c r="E27" s="403"/>
      <c r="F27" s="350">
        <v>6</v>
      </c>
      <c r="G27" s="351" t="s">
        <v>13</v>
      </c>
      <c r="H27" s="351">
        <v>700</v>
      </c>
      <c r="I27" s="351">
        <v>1752</v>
      </c>
      <c r="J27" s="352">
        <v>0.9973</v>
      </c>
      <c r="K27" s="353">
        <v>0.99865</v>
      </c>
    </row>
    <row r="28" spans="2:11" ht="15.75">
      <c r="B28" s="400"/>
      <c r="C28" s="299">
        <v>11</v>
      </c>
      <c r="D28" s="344">
        <v>3</v>
      </c>
      <c r="E28" s="403"/>
      <c r="F28" s="350">
        <v>7</v>
      </c>
      <c r="G28" s="351" t="s">
        <v>111</v>
      </c>
      <c r="H28" s="351">
        <v>400</v>
      </c>
      <c r="I28" s="351">
        <v>888</v>
      </c>
      <c r="J28" s="352">
        <v>0.9966</v>
      </c>
      <c r="K28" s="353">
        <v>0.9983</v>
      </c>
    </row>
    <row r="29" spans="2:11" ht="15.75">
      <c r="B29" s="400"/>
      <c r="C29" s="299">
        <v>17</v>
      </c>
      <c r="D29" s="344">
        <v>1</v>
      </c>
      <c r="E29" s="403"/>
      <c r="F29" s="350">
        <v>7</v>
      </c>
      <c r="G29" s="351" t="s">
        <v>98</v>
      </c>
      <c r="H29" s="351">
        <v>400</v>
      </c>
      <c r="I29" s="351">
        <v>623</v>
      </c>
      <c r="J29" s="352">
        <v>0.9966</v>
      </c>
      <c r="K29" s="353">
        <v>0.9983</v>
      </c>
    </row>
    <row r="30" spans="2:11" ht="15.75">
      <c r="B30" s="400"/>
      <c r="C30" s="299">
        <v>14</v>
      </c>
      <c r="D30" s="344">
        <v>1</v>
      </c>
      <c r="E30" s="403"/>
      <c r="F30" s="350">
        <v>8</v>
      </c>
      <c r="G30" s="351" t="s">
        <v>3</v>
      </c>
      <c r="H30" s="351">
        <v>400</v>
      </c>
      <c r="I30" s="351">
        <v>528</v>
      </c>
      <c r="J30" s="352">
        <v>0.9982</v>
      </c>
      <c r="K30" s="353">
        <v>0.9981825688073394</v>
      </c>
    </row>
    <row r="31" spans="2:11" ht="15.75">
      <c r="B31" s="400"/>
      <c r="C31" s="299">
        <v>10</v>
      </c>
      <c r="D31" s="344">
        <v>6</v>
      </c>
      <c r="E31" s="403"/>
      <c r="F31" s="350">
        <v>9</v>
      </c>
      <c r="G31" s="351" t="s">
        <v>163</v>
      </c>
      <c r="H31" s="351">
        <v>700</v>
      </c>
      <c r="I31" s="351">
        <v>1196</v>
      </c>
      <c r="J31" s="352">
        <v>0.9956</v>
      </c>
      <c r="K31" s="353">
        <v>0.9974575342465754</v>
      </c>
    </row>
    <row r="32" spans="2:11" ht="15.75">
      <c r="B32" s="400"/>
      <c r="C32" s="299">
        <v>13</v>
      </c>
      <c r="D32" s="344">
        <v>17</v>
      </c>
      <c r="E32" s="403"/>
      <c r="F32" s="350">
        <v>10</v>
      </c>
      <c r="G32" s="351" t="s">
        <v>17</v>
      </c>
      <c r="H32" s="351">
        <v>400</v>
      </c>
      <c r="I32" s="351">
        <v>474</v>
      </c>
      <c r="J32" s="352">
        <v>0.9947</v>
      </c>
      <c r="K32" s="353">
        <v>0.99735</v>
      </c>
    </row>
    <row r="33" spans="2:11" ht="15.75">
      <c r="B33" s="400"/>
      <c r="C33" s="299">
        <v>37</v>
      </c>
      <c r="D33" s="344">
        <v>11</v>
      </c>
      <c r="E33" s="403"/>
      <c r="F33" s="350">
        <v>11</v>
      </c>
      <c r="G33" s="351" t="s">
        <v>33</v>
      </c>
      <c r="H33" s="351">
        <v>400</v>
      </c>
      <c r="I33" s="351">
        <v>616</v>
      </c>
      <c r="J33" s="352">
        <v>0.9971</v>
      </c>
      <c r="K33" s="353">
        <v>0.9972254966887417</v>
      </c>
    </row>
    <row r="34" spans="2:11" ht="15.75">
      <c r="B34" s="400"/>
      <c r="C34" s="299">
        <v>24</v>
      </c>
      <c r="D34" s="344">
        <v>16</v>
      </c>
      <c r="E34" s="403"/>
      <c r="F34" s="350">
        <v>12</v>
      </c>
      <c r="G34" s="351" t="s">
        <v>6</v>
      </c>
      <c r="H34" s="351">
        <v>700</v>
      </c>
      <c r="I34" s="351">
        <v>2274</v>
      </c>
      <c r="J34" s="352">
        <v>0.9939</v>
      </c>
      <c r="K34" s="353">
        <v>0.99695</v>
      </c>
    </row>
    <row r="35" spans="2:11" ht="15.75">
      <c r="B35" s="400"/>
      <c r="C35" s="299">
        <v>22</v>
      </c>
      <c r="D35" s="344">
        <v>19</v>
      </c>
      <c r="E35" s="403"/>
      <c r="F35" s="350">
        <v>12</v>
      </c>
      <c r="G35" s="351" t="s">
        <v>1</v>
      </c>
      <c r="H35" s="351">
        <v>400</v>
      </c>
      <c r="I35" s="351">
        <v>587</v>
      </c>
      <c r="J35" s="352">
        <v>0.9939</v>
      </c>
      <c r="K35" s="353">
        <v>0.99695</v>
      </c>
    </row>
    <row r="36" spans="2:11" ht="15.75">
      <c r="B36" s="400"/>
      <c r="C36" s="299">
        <v>21</v>
      </c>
      <c r="D36" s="344">
        <v>35</v>
      </c>
      <c r="E36" s="403"/>
      <c r="F36" s="350">
        <v>13</v>
      </c>
      <c r="G36" s="351" t="s">
        <v>49</v>
      </c>
      <c r="H36" s="351">
        <v>400</v>
      </c>
      <c r="I36" s="351">
        <v>455</v>
      </c>
      <c r="J36" s="352">
        <v>0.9938</v>
      </c>
      <c r="K36" s="353">
        <v>0.9969</v>
      </c>
    </row>
    <row r="37" spans="2:11" ht="15.75">
      <c r="B37" s="400"/>
      <c r="C37" s="299">
        <v>18</v>
      </c>
      <c r="D37" s="344">
        <v>13</v>
      </c>
      <c r="E37" s="403"/>
      <c r="F37" s="350">
        <v>14</v>
      </c>
      <c r="G37" s="351" t="s">
        <v>101</v>
      </c>
      <c r="H37" s="351">
        <v>400</v>
      </c>
      <c r="I37" s="351">
        <v>716</v>
      </c>
      <c r="J37" s="352">
        <v>0.9946</v>
      </c>
      <c r="K37" s="353">
        <v>0.9967594594594595</v>
      </c>
    </row>
    <row r="38" spans="2:11" ht="15.75">
      <c r="B38" s="400"/>
      <c r="C38" s="299">
        <v>26</v>
      </c>
      <c r="D38" s="344">
        <v>15</v>
      </c>
      <c r="E38" s="403"/>
      <c r="F38" s="350">
        <v>15</v>
      </c>
      <c r="G38" s="351" t="s">
        <v>39</v>
      </c>
      <c r="H38" s="351">
        <v>700</v>
      </c>
      <c r="I38" s="351">
        <v>1305</v>
      </c>
      <c r="J38" s="352">
        <v>0.992</v>
      </c>
      <c r="K38" s="353">
        <v>0.996</v>
      </c>
    </row>
    <row r="39" spans="2:11" ht="15.75">
      <c r="B39" s="400"/>
      <c r="C39" s="299">
        <v>6</v>
      </c>
      <c r="D39" s="344">
        <v>21</v>
      </c>
      <c r="E39" s="403"/>
      <c r="F39" s="350">
        <v>16</v>
      </c>
      <c r="G39" s="351" t="s">
        <v>100</v>
      </c>
      <c r="H39" s="351">
        <v>400</v>
      </c>
      <c r="I39" s="351">
        <v>649</v>
      </c>
      <c r="J39" s="352">
        <v>0.9916</v>
      </c>
      <c r="K39" s="353">
        <v>0.9958</v>
      </c>
    </row>
    <row r="40" spans="2:11" ht="15.75">
      <c r="B40" s="400"/>
      <c r="C40" s="299">
        <v>16</v>
      </c>
      <c r="D40" s="344">
        <v>10</v>
      </c>
      <c r="E40" s="403"/>
      <c r="F40" s="350">
        <v>17</v>
      </c>
      <c r="G40" s="351" t="s">
        <v>81</v>
      </c>
      <c r="H40" s="351">
        <v>400</v>
      </c>
      <c r="I40" s="351">
        <v>711</v>
      </c>
      <c r="J40" s="352">
        <v>0.9926</v>
      </c>
      <c r="K40" s="353">
        <v>0.9957082840236686</v>
      </c>
    </row>
    <row r="41" spans="2:11" ht="15.75">
      <c r="B41" s="400"/>
      <c r="C41" s="299">
        <v>39</v>
      </c>
      <c r="D41" s="344">
        <v>30</v>
      </c>
      <c r="E41" s="403"/>
      <c r="F41" s="350">
        <v>18</v>
      </c>
      <c r="G41" s="351" t="s">
        <v>53</v>
      </c>
      <c r="H41" s="351">
        <v>700</v>
      </c>
      <c r="I41" s="351">
        <v>979</v>
      </c>
      <c r="J41" s="352">
        <v>0.991</v>
      </c>
      <c r="K41" s="353">
        <v>0.9955</v>
      </c>
    </row>
    <row r="42" spans="2:11" ht="15.75">
      <c r="B42" s="400"/>
      <c r="C42" s="299">
        <v>23</v>
      </c>
      <c r="D42" s="344">
        <v>3</v>
      </c>
      <c r="E42" s="403"/>
      <c r="F42" s="350">
        <v>19</v>
      </c>
      <c r="G42" s="351" t="s">
        <v>12</v>
      </c>
      <c r="H42" s="351">
        <v>400</v>
      </c>
      <c r="I42" s="351">
        <v>1800</v>
      </c>
      <c r="J42" s="352">
        <v>0.9933</v>
      </c>
      <c r="K42" s="353">
        <v>0.9950136363636364</v>
      </c>
    </row>
    <row r="43" spans="2:11" ht="15.75">
      <c r="B43" s="400"/>
      <c r="C43" s="299">
        <v>43</v>
      </c>
      <c r="D43" s="344">
        <v>33</v>
      </c>
      <c r="E43" s="403"/>
      <c r="F43" s="350">
        <v>20</v>
      </c>
      <c r="G43" s="351" t="s">
        <v>106</v>
      </c>
      <c r="H43" s="351">
        <v>400</v>
      </c>
      <c r="I43" s="351">
        <v>495</v>
      </c>
      <c r="J43" s="352">
        <v>0.9878</v>
      </c>
      <c r="K43" s="353">
        <v>0.9939</v>
      </c>
    </row>
    <row r="44" spans="2:11" ht="15.75">
      <c r="B44" s="400"/>
      <c r="C44" s="299">
        <v>48</v>
      </c>
      <c r="D44" s="344">
        <v>38</v>
      </c>
      <c r="E44" s="403"/>
      <c r="F44" s="350">
        <v>21</v>
      </c>
      <c r="G44" s="351" t="s">
        <v>107</v>
      </c>
      <c r="H44" s="351">
        <v>400</v>
      </c>
      <c r="I44" s="351">
        <v>640</v>
      </c>
      <c r="J44" s="352">
        <v>0.9864</v>
      </c>
      <c r="K44" s="353">
        <v>0.9932000000000001</v>
      </c>
    </row>
    <row r="45" spans="2:11" ht="15.75">
      <c r="B45" s="400"/>
      <c r="C45" s="299">
        <v>40</v>
      </c>
      <c r="D45" s="344">
        <v>32</v>
      </c>
      <c r="E45" s="403"/>
      <c r="F45" s="350">
        <v>22</v>
      </c>
      <c r="G45" s="351" t="s">
        <v>29</v>
      </c>
      <c r="H45" s="351">
        <v>700</v>
      </c>
      <c r="I45" s="351">
        <v>904</v>
      </c>
      <c r="J45" s="352">
        <v>0.9862</v>
      </c>
      <c r="K45" s="353">
        <v>0.9931</v>
      </c>
    </row>
    <row r="46" spans="2:11" ht="15.75">
      <c r="B46" s="400"/>
      <c r="C46" s="299">
        <v>35</v>
      </c>
      <c r="D46" s="344">
        <v>18</v>
      </c>
      <c r="E46" s="403"/>
      <c r="F46" s="350">
        <v>23</v>
      </c>
      <c r="G46" s="351" t="s">
        <v>18</v>
      </c>
      <c r="H46" s="351">
        <v>700</v>
      </c>
      <c r="I46" s="351">
        <v>1251</v>
      </c>
      <c r="J46" s="352">
        <v>0.9802</v>
      </c>
      <c r="K46" s="353">
        <v>0.9901</v>
      </c>
    </row>
    <row r="47" spans="2:11" ht="15.75">
      <c r="B47" s="400"/>
      <c r="C47" s="299">
        <v>36</v>
      </c>
      <c r="D47" s="344">
        <v>28</v>
      </c>
      <c r="E47" s="403"/>
      <c r="F47" s="350">
        <v>24</v>
      </c>
      <c r="G47" s="351" t="s">
        <v>7</v>
      </c>
      <c r="H47" s="351">
        <v>400</v>
      </c>
      <c r="I47" s="351">
        <v>614</v>
      </c>
      <c r="J47" s="352">
        <v>0.9781</v>
      </c>
      <c r="K47" s="353">
        <v>0.98905</v>
      </c>
    </row>
    <row r="48" spans="2:11" ht="15.75">
      <c r="B48" s="400"/>
      <c r="C48" s="299">
        <v>32</v>
      </c>
      <c r="D48" s="344">
        <v>25</v>
      </c>
      <c r="E48" s="403"/>
      <c r="F48" s="350">
        <v>25</v>
      </c>
      <c r="G48" s="351" t="s">
        <v>38</v>
      </c>
      <c r="H48" s="351">
        <v>400</v>
      </c>
      <c r="I48" s="351">
        <v>1239</v>
      </c>
      <c r="J48" s="352">
        <v>0.9784</v>
      </c>
      <c r="K48" s="353">
        <v>0.9871614949037373</v>
      </c>
    </row>
    <row r="49" spans="2:11" ht="15.75">
      <c r="B49" s="400"/>
      <c r="C49" s="299">
        <v>38</v>
      </c>
      <c r="D49" s="344">
        <v>34</v>
      </c>
      <c r="E49" s="403"/>
      <c r="F49" s="350">
        <v>26</v>
      </c>
      <c r="G49" s="351" t="s">
        <v>22</v>
      </c>
      <c r="H49" s="351">
        <v>400</v>
      </c>
      <c r="I49" s="351">
        <v>448</v>
      </c>
      <c r="J49" s="352">
        <v>0.9739</v>
      </c>
      <c r="K49" s="353">
        <v>0.9861001416430595</v>
      </c>
    </row>
    <row r="50" spans="2:11" ht="15.75">
      <c r="B50" s="400"/>
      <c r="C50" s="299">
        <v>30</v>
      </c>
      <c r="D50" s="344">
        <v>27</v>
      </c>
      <c r="E50" s="403"/>
      <c r="F50" s="350">
        <v>27</v>
      </c>
      <c r="G50" s="351" t="s">
        <v>136</v>
      </c>
      <c r="H50" s="351">
        <v>1500</v>
      </c>
      <c r="I50" s="351">
        <v>3386</v>
      </c>
      <c r="J50" s="352">
        <v>0.9729</v>
      </c>
      <c r="K50" s="353">
        <v>0.9833141114982578</v>
      </c>
    </row>
    <row r="51" spans="2:11" ht="15.75">
      <c r="B51" s="400"/>
      <c r="C51" s="299">
        <v>27</v>
      </c>
      <c r="D51" s="344">
        <v>29</v>
      </c>
      <c r="E51" s="403"/>
      <c r="F51" s="350">
        <v>28</v>
      </c>
      <c r="G51" s="351" t="s">
        <v>9</v>
      </c>
      <c r="H51" s="351">
        <v>700</v>
      </c>
      <c r="I51" s="351">
        <v>1615</v>
      </c>
      <c r="J51" s="352">
        <v>0.9654</v>
      </c>
      <c r="K51" s="353">
        <v>0.9824429305912596</v>
      </c>
    </row>
    <row r="52" spans="2:11" ht="15.75">
      <c r="B52" s="400"/>
      <c r="C52" s="299">
        <v>28</v>
      </c>
      <c r="D52" s="344">
        <v>24</v>
      </c>
      <c r="E52" s="403"/>
      <c r="F52" s="350">
        <v>29</v>
      </c>
      <c r="G52" s="351" t="s">
        <v>102</v>
      </c>
      <c r="H52" s="351">
        <v>400</v>
      </c>
      <c r="I52" s="351">
        <v>584</v>
      </c>
      <c r="J52" s="352">
        <v>0.9619</v>
      </c>
      <c r="K52" s="353">
        <v>0.980024074074074</v>
      </c>
    </row>
    <row r="53" spans="2:11" ht="15.75">
      <c r="B53" s="400"/>
      <c r="C53" s="299">
        <v>9</v>
      </c>
      <c r="D53" s="344">
        <v>1</v>
      </c>
      <c r="E53" s="403"/>
      <c r="F53" s="350">
        <v>30</v>
      </c>
      <c r="G53" s="351" t="s">
        <v>76</v>
      </c>
      <c r="H53" s="351">
        <v>400</v>
      </c>
      <c r="I53" s="351">
        <v>421</v>
      </c>
      <c r="J53" s="352">
        <v>0.959</v>
      </c>
      <c r="K53" s="353">
        <v>0.9795</v>
      </c>
    </row>
    <row r="54" spans="2:11" ht="15.75">
      <c r="B54" s="400"/>
      <c r="C54" s="299">
        <v>42</v>
      </c>
      <c r="D54" s="344">
        <v>31</v>
      </c>
      <c r="E54" s="403"/>
      <c r="F54" s="350">
        <v>31</v>
      </c>
      <c r="G54" s="351" t="s">
        <v>165</v>
      </c>
      <c r="H54" s="351">
        <v>400</v>
      </c>
      <c r="I54" s="351">
        <v>367</v>
      </c>
      <c r="J54" s="352">
        <v>0.9898</v>
      </c>
      <c r="K54" s="353">
        <v>0.9783999999999999</v>
      </c>
    </row>
    <row r="55" spans="2:11" ht="15.75">
      <c r="B55" s="400"/>
      <c r="C55" s="299">
        <v>71</v>
      </c>
      <c r="D55" s="344">
        <v>50</v>
      </c>
      <c r="E55" s="403"/>
      <c r="F55" s="350">
        <v>31</v>
      </c>
      <c r="G55" s="351" t="s">
        <v>28</v>
      </c>
      <c r="H55" s="351">
        <v>400</v>
      </c>
      <c r="I55" s="351">
        <v>888</v>
      </c>
      <c r="J55" s="352">
        <v>0.9567</v>
      </c>
      <c r="K55" s="353">
        <v>0.97835</v>
      </c>
    </row>
    <row r="56" spans="2:11" ht="15.75">
      <c r="B56" s="400"/>
      <c r="C56" s="299">
        <v>34</v>
      </c>
      <c r="D56" s="344">
        <v>43</v>
      </c>
      <c r="E56" s="403"/>
      <c r="F56" s="350">
        <v>32</v>
      </c>
      <c r="G56" s="351" t="s">
        <v>4</v>
      </c>
      <c r="H56" s="351">
        <v>400</v>
      </c>
      <c r="I56" s="351">
        <v>1268</v>
      </c>
      <c r="J56" s="352">
        <v>0.9584</v>
      </c>
      <c r="K56" s="353">
        <v>0.9762505617977528</v>
      </c>
    </row>
    <row r="57" spans="2:11" ht="15.75">
      <c r="B57" s="400"/>
      <c r="C57" s="299">
        <v>52</v>
      </c>
      <c r="D57" s="344">
        <v>20</v>
      </c>
      <c r="E57" s="403"/>
      <c r="F57" s="350">
        <v>33</v>
      </c>
      <c r="G57" s="351" t="s">
        <v>46</v>
      </c>
      <c r="H57" s="351">
        <v>400</v>
      </c>
      <c r="I57" s="351">
        <v>581</v>
      </c>
      <c r="J57" s="352">
        <v>0.954</v>
      </c>
      <c r="K57" s="353">
        <v>0.974266514806378</v>
      </c>
    </row>
    <row r="58" spans="2:11" ht="15.75">
      <c r="B58" s="400"/>
      <c r="C58" s="299">
        <v>46</v>
      </c>
      <c r="D58" s="344">
        <v>26</v>
      </c>
      <c r="E58" s="403"/>
      <c r="F58" s="350">
        <v>34</v>
      </c>
      <c r="G58" s="351" t="s">
        <v>80</v>
      </c>
      <c r="H58" s="351">
        <v>700</v>
      </c>
      <c r="I58" s="351">
        <v>2588</v>
      </c>
      <c r="J58" s="352">
        <v>0.9518</v>
      </c>
      <c r="K58" s="353">
        <v>0.9726201166180758</v>
      </c>
    </row>
    <row r="59" spans="2:11" ht="15.75">
      <c r="B59" s="400"/>
      <c r="C59" s="299">
        <v>31</v>
      </c>
      <c r="D59" s="344">
        <v>23</v>
      </c>
      <c r="E59" s="403"/>
      <c r="F59" s="350">
        <v>35</v>
      </c>
      <c r="G59" s="351" t="s">
        <v>42</v>
      </c>
      <c r="H59" s="351">
        <v>400</v>
      </c>
      <c r="I59" s="351">
        <v>400</v>
      </c>
      <c r="J59" s="352">
        <v>0.9435</v>
      </c>
      <c r="K59" s="353">
        <v>0.9704788135593221</v>
      </c>
    </row>
    <row r="60" spans="2:11" ht="15.75">
      <c r="B60" s="400"/>
      <c r="C60" s="299">
        <v>50</v>
      </c>
      <c r="D60" s="344">
        <v>45</v>
      </c>
      <c r="E60" s="403"/>
      <c r="F60" s="350">
        <v>36</v>
      </c>
      <c r="G60" s="351" t="s">
        <v>113</v>
      </c>
      <c r="H60" s="351">
        <v>700</v>
      </c>
      <c r="I60" s="351">
        <v>2431</v>
      </c>
      <c r="J60" s="352">
        <v>0.9451</v>
      </c>
      <c r="K60" s="353">
        <v>0.9701284753363228</v>
      </c>
    </row>
    <row r="61" spans="2:11" ht="15.75">
      <c r="B61" s="400"/>
      <c r="C61" s="299">
        <v>25</v>
      </c>
      <c r="D61" s="344">
        <v>8</v>
      </c>
      <c r="E61" s="403"/>
      <c r="F61" s="350">
        <v>37</v>
      </c>
      <c r="G61" s="351" t="s">
        <v>99</v>
      </c>
      <c r="H61" s="351">
        <v>400</v>
      </c>
      <c r="I61" s="351">
        <v>339</v>
      </c>
      <c r="J61" s="352">
        <v>0.9953</v>
      </c>
      <c r="K61" s="353">
        <v>0.96715</v>
      </c>
    </row>
    <row r="62" spans="2:11" ht="15.75">
      <c r="B62" s="400"/>
      <c r="C62" s="299">
        <v>66</v>
      </c>
      <c r="D62" s="344">
        <v>37</v>
      </c>
      <c r="E62" s="403"/>
      <c r="F62" s="350">
        <v>38</v>
      </c>
      <c r="G62" s="351" t="s">
        <v>44</v>
      </c>
      <c r="H62" s="351">
        <v>400</v>
      </c>
      <c r="I62" s="351">
        <v>1174</v>
      </c>
      <c r="J62" s="352">
        <v>0.9345</v>
      </c>
      <c r="K62" s="353">
        <v>0.9649971839799749</v>
      </c>
    </row>
    <row r="63" spans="2:11" ht="15.75">
      <c r="B63" s="400"/>
      <c r="C63" s="299">
        <v>45</v>
      </c>
      <c r="D63" s="344">
        <v>41</v>
      </c>
      <c r="E63" s="403"/>
      <c r="F63" s="350">
        <v>39</v>
      </c>
      <c r="G63" s="351" t="s">
        <v>45</v>
      </c>
      <c r="H63" s="351">
        <v>400</v>
      </c>
      <c r="I63" s="351">
        <v>640</v>
      </c>
      <c r="J63" s="352">
        <v>0.9363</v>
      </c>
      <c r="K63" s="353">
        <v>0.9643120469083155</v>
      </c>
    </row>
    <row r="64" spans="2:11" ht="15.75">
      <c r="B64" s="400"/>
      <c r="C64" s="299">
        <v>58</v>
      </c>
      <c r="D64" s="344">
        <v>48</v>
      </c>
      <c r="E64" s="403"/>
      <c r="F64" s="350">
        <v>40</v>
      </c>
      <c r="G64" s="351" t="s">
        <v>41</v>
      </c>
      <c r="H64" s="351">
        <v>700</v>
      </c>
      <c r="I64" s="351">
        <v>1523</v>
      </c>
      <c r="J64" s="352">
        <v>0.9246</v>
      </c>
      <c r="K64" s="353">
        <v>0.9580854406130268</v>
      </c>
    </row>
    <row r="65" spans="2:11" ht="15.75">
      <c r="B65" s="400"/>
      <c r="C65" s="299">
        <v>41</v>
      </c>
      <c r="D65" s="344">
        <v>46</v>
      </c>
      <c r="E65" s="403"/>
      <c r="F65" s="350">
        <v>41</v>
      </c>
      <c r="G65" s="351" t="s">
        <v>112</v>
      </c>
      <c r="H65" s="351">
        <v>700</v>
      </c>
      <c r="I65" s="351">
        <v>1144</v>
      </c>
      <c r="J65" s="352">
        <v>0.9246</v>
      </c>
      <c r="K65" s="353">
        <v>0.9573138504155125</v>
      </c>
    </row>
    <row r="66" spans="2:11" ht="15.75">
      <c r="B66" s="400"/>
      <c r="C66" s="299">
        <v>33</v>
      </c>
      <c r="D66" s="344">
        <v>65</v>
      </c>
      <c r="E66" s="403"/>
      <c r="F66" s="350">
        <v>42</v>
      </c>
      <c r="G66" s="351" t="s">
        <v>104</v>
      </c>
      <c r="H66" s="351">
        <v>400</v>
      </c>
      <c r="I66" s="351">
        <v>401</v>
      </c>
      <c r="J66" s="352">
        <v>0.8974</v>
      </c>
      <c r="K66" s="353">
        <v>0.9458428571428572</v>
      </c>
    </row>
    <row r="67" spans="2:11" ht="15.75">
      <c r="B67" s="400"/>
      <c r="C67" s="299">
        <v>51</v>
      </c>
      <c r="D67" s="344">
        <v>47</v>
      </c>
      <c r="E67" s="403"/>
      <c r="F67" s="350">
        <v>43</v>
      </c>
      <c r="G67" s="351" t="s">
        <v>167</v>
      </c>
      <c r="H67" s="351">
        <v>700</v>
      </c>
      <c r="I67" s="351">
        <v>1705</v>
      </c>
      <c r="J67" s="352">
        <v>0.9029</v>
      </c>
      <c r="K67" s="353">
        <v>0.94545</v>
      </c>
    </row>
    <row r="68" spans="2:11" ht="15.75">
      <c r="B68" s="400"/>
      <c r="C68" s="299">
        <v>60</v>
      </c>
      <c r="D68" s="344">
        <v>57</v>
      </c>
      <c r="E68" s="403"/>
      <c r="F68" s="350">
        <v>44</v>
      </c>
      <c r="G68" s="351" t="s">
        <v>83</v>
      </c>
      <c r="H68" s="351">
        <v>400</v>
      </c>
      <c r="I68" s="351">
        <v>803</v>
      </c>
      <c r="J68" s="352">
        <v>0.8951</v>
      </c>
      <c r="K68" s="353">
        <v>0.9426157894736842</v>
      </c>
    </row>
    <row r="69" spans="2:11" ht="15.75">
      <c r="B69" s="400"/>
      <c r="C69" s="299">
        <v>47</v>
      </c>
      <c r="D69" s="344">
        <v>44</v>
      </c>
      <c r="E69" s="403"/>
      <c r="F69" s="350">
        <v>45</v>
      </c>
      <c r="G69" s="351" t="s">
        <v>27</v>
      </c>
      <c r="H69" s="351">
        <v>400</v>
      </c>
      <c r="I69" s="351">
        <v>482</v>
      </c>
      <c r="J69" s="352">
        <v>0.9181</v>
      </c>
      <c r="K69" s="353">
        <v>0.9400908921933085</v>
      </c>
    </row>
    <row r="70" spans="2:11" ht="15.75">
      <c r="B70" s="400"/>
      <c r="C70" s="299">
        <v>74</v>
      </c>
      <c r="D70" s="344">
        <v>54</v>
      </c>
      <c r="E70" s="403"/>
      <c r="F70" s="350">
        <v>46</v>
      </c>
      <c r="G70" s="351" t="s">
        <v>10</v>
      </c>
      <c r="H70" s="351">
        <v>400</v>
      </c>
      <c r="I70" s="351">
        <v>786</v>
      </c>
      <c r="J70" s="352">
        <v>0.9004</v>
      </c>
      <c r="K70" s="353">
        <v>0.9396117647058824</v>
      </c>
    </row>
    <row r="71" spans="2:11" ht="15.75">
      <c r="B71" s="400"/>
      <c r="C71" s="299">
        <v>59</v>
      </c>
      <c r="D71" s="344">
        <v>51</v>
      </c>
      <c r="E71" s="403"/>
      <c r="F71" s="350">
        <v>47</v>
      </c>
      <c r="G71" s="351" t="s">
        <v>30</v>
      </c>
      <c r="H71" s="351">
        <v>1500</v>
      </c>
      <c r="I71" s="351">
        <v>4259</v>
      </c>
      <c r="J71" s="352">
        <v>0.9032</v>
      </c>
      <c r="K71" s="353">
        <v>0.939105658669081</v>
      </c>
    </row>
    <row r="72" spans="2:11" ht="15.75">
      <c r="B72" s="400"/>
      <c r="C72" s="299">
        <v>53</v>
      </c>
      <c r="D72" s="344">
        <v>55</v>
      </c>
      <c r="E72" s="403"/>
      <c r="F72" s="350">
        <v>48</v>
      </c>
      <c r="G72" s="351" t="s">
        <v>11</v>
      </c>
      <c r="H72" s="351">
        <v>1500</v>
      </c>
      <c r="I72" s="351">
        <v>3143</v>
      </c>
      <c r="J72" s="352">
        <v>0.8961</v>
      </c>
      <c r="K72" s="353">
        <v>0.9354796435272046</v>
      </c>
    </row>
    <row r="73" spans="2:11" ht="15.75">
      <c r="B73" s="400"/>
      <c r="C73" s="299">
        <v>44</v>
      </c>
      <c r="D73" s="344">
        <v>49</v>
      </c>
      <c r="E73" s="403"/>
      <c r="F73" s="350">
        <v>49</v>
      </c>
      <c r="G73" s="351" t="s">
        <v>34</v>
      </c>
      <c r="H73" s="351">
        <v>700</v>
      </c>
      <c r="I73" s="351">
        <v>3452</v>
      </c>
      <c r="J73" s="352">
        <v>0.8992</v>
      </c>
      <c r="K73" s="353">
        <v>0.9336457256461232</v>
      </c>
    </row>
    <row r="74" spans="2:11" ht="15.75">
      <c r="B74" s="400"/>
      <c r="C74" s="299">
        <v>56</v>
      </c>
      <c r="D74" s="344">
        <v>39</v>
      </c>
      <c r="E74" s="403"/>
      <c r="F74" s="350">
        <v>50</v>
      </c>
      <c r="G74" s="351" t="s">
        <v>8</v>
      </c>
      <c r="H74" s="351">
        <v>700</v>
      </c>
      <c r="I74" s="351">
        <v>1149</v>
      </c>
      <c r="J74" s="352">
        <v>0.8596</v>
      </c>
      <c r="K74" s="353">
        <v>0.9227133858267718</v>
      </c>
    </row>
    <row r="75" spans="2:11" ht="15.75">
      <c r="B75" s="400"/>
      <c r="C75" s="299">
        <v>75</v>
      </c>
      <c r="D75" s="344">
        <v>53</v>
      </c>
      <c r="E75" s="403"/>
      <c r="F75" s="350">
        <v>51</v>
      </c>
      <c r="G75" s="351" t="s">
        <v>82</v>
      </c>
      <c r="H75" s="351">
        <v>400</v>
      </c>
      <c r="I75" s="351">
        <v>789</v>
      </c>
      <c r="J75" s="352">
        <v>0.8762</v>
      </c>
      <c r="K75" s="353">
        <v>0.9223482100238664</v>
      </c>
    </row>
    <row r="76" spans="2:11" ht="15.75">
      <c r="B76" s="400"/>
      <c r="C76" s="299">
        <v>64</v>
      </c>
      <c r="D76" s="344">
        <v>56</v>
      </c>
      <c r="E76" s="403"/>
      <c r="F76" s="350">
        <v>52</v>
      </c>
      <c r="G76" s="351" t="s">
        <v>15</v>
      </c>
      <c r="H76" s="351">
        <v>700</v>
      </c>
      <c r="I76" s="351">
        <v>3596</v>
      </c>
      <c r="J76" s="352">
        <v>0.8219</v>
      </c>
      <c r="K76" s="353">
        <v>0.9096028962730129</v>
      </c>
    </row>
    <row r="77" spans="2:11" ht="15.75">
      <c r="B77" s="400"/>
      <c r="C77" s="299">
        <v>57</v>
      </c>
      <c r="D77" s="344">
        <v>40</v>
      </c>
      <c r="E77" s="403"/>
      <c r="F77" s="350">
        <v>53</v>
      </c>
      <c r="G77" s="351" t="s">
        <v>109</v>
      </c>
      <c r="H77" s="351">
        <v>400</v>
      </c>
      <c r="I77" s="351">
        <v>258</v>
      </c>
      <c r="J77" s="352">
        <v>0.9544</v>
      </c>
      <c r="K77" s="353">
        <v>0.9046536082474227</v>
      </c>
    </row>
    <row r="78" spans="2:11" ht="15.75">
      <c r="B78" s="400"/>
      <c r="C78" s="299">
        <v>67</v>
      </c>
      <c r="D78" s="344">
        <v>58</v>
      </c>
      <c r="E78" s="403"/>
      <c r="F78" s="350">
        <v>54</v>
      </c>
      <c r="G78" s="351" t="s">
        <v>164</v>
      </c>
      <c r="H78" s="351">
        <v>700</v>
      </c>
      <c r="I78" s="351">
        <v>1992</v>
      </c>
      <c r="J78" s="352">
        <v>0.8305</v>
      </c>
      <c r="K78" s="353">
        <v>0.9022065217391304</v>
      </c>
    </row>
    <row r="79" spans="2:11" ht="14.25" customHeight="1">
      <c r="B79" s="400"/>
      <c r="C79" s="299">
        <v>61</v>
      </c>
      <c r="D79" s="344">
        <v>52</v>
      </c>
      <c r="E79" s="403"/>
      <c r="F79" s="350">
        <v>55</v>
      </c>
      <c r="G79" s="351" t="s">
        <v>23</v>
      </c>
      <c r="H79" s="351">
        <v>700</v>
      </c>
      <c r="I79" s="351">
        <v>1209</v>
      </c>
      <c r="J79" s="352">
        <v>0.8127</v>
      </c>
      <c r="K79" s="353">
        <v>0.9000999999999999</v>
      </c>
    </row>
    <row r="80" spans="2:11" ht="15.75">
      <c r="B80" s="400"/>
      <c r="C80" s="299">
        <v>65</v>
      </c>
      <c r="D80" s="344">
        <v>69</v>
      </c>
      <c r="E80" s="403"/>
      <c r="F80" s="350">
        <v>56</v>
      </c>
      <c r="G80" s="351" t="s">
        <v>79</v>
      </c>
      <c r="H80" s="351">
        <v>700</v>
      </c>
      <c r="I80" s="351">
        <v>1031</v>
      </c>
      <c r="J80" s="352">
        <v>0.8302</v>
      </c>
      <c r="K80" s="353">
        <v>0.8984583208395802</v>
      </c>
    </row>
    <row r="81" spans="2:11" ht="15.75" customHeight="1">
      <c r="B81" s="400"/>
      <c r="C81" s="299">
        <v>69</v>
      </c>
      <c r="D81" s="344">
        <v>60</v>
      </c>
      <c r="E81" s="403"/>
      <c r="F81" s="350">
        <v>57</v>
      </c>
      <c r="G81" s="351" t="s">
        <v>2</v>
      </c>
      <c r="H81" s="351">
        <v>700</v>
      </c>
      <c r="I81" s="351">
        <v>1434</v>
      </c>
      <c r="J81" s="352">
        <v>0.8136</v>
      </c>
      <c r="K81" s="353">
        <v>0.8929016949152542</v>
      </c>
    </row>
    <row r="82" spans="2:11" ht="15.75" customHeight="1">
      <c r="B82" s="400"/>
      <c r="C82" s="299">
        <v>62</v>
      </c>
      <c r="D82" s="344">
        <v>61</v>
      </c>
      <c r="E82" s="403"/>
      <c r="F82" s="350">
        <v>58</v>
      </c>
      <c r="G82" s="351" t="s">
        <v>192</v>
      </c>
      <c r="H82" s="351">
        <v>1500</v>
      </c>
      <c r="I82" s="351">
        <v>2184</v>
      </c>
      <c r="J82" s="352">
        <v>0.7824</v>
      </c>
      <c r="K82" s="353">
        <v>0.8724624584717608</v>
      </c>
    </row>
    <row r="83" spans="2:11" ht="15.75">
      <c r="B83" s="400"/>
      <c r="C83" s="299">
        <v>54</v>
      </c>
      <c r="D83" s="344">
        <v>59</v>
      </c>
      <c r="E83" s="403"/>
      <c r="F83" s="350">
        <v>59</v>
      </c>
      <c r="G83" s="351" t="s">
        <v>32</v>
      </c>
      <c r="H83" s="351">
        <v>1500</v>
      </c>
      <c r="I83" s="351">
        <v>2610</v>
      </c>
      <c r="J83" s="352">
        <v>0.7743</v>
      </c>
      <c r="K83" s="353">
        <v>0.8675558338617628</v>
      </c>
    </row>
    <row r="84" spans="2:11" ht="15" customHeight="1">
      <c r="B84" s="400"/>
      <c r="C84" s="299">
        <v>5</v>
      </c>
      <c r="D84" s="344">
        <v>7</v>
      </c>
      <c r="E84" s="403"/>
      <c r="F84" s="350">
        <v>60</v>
      </c>
      <c r="G84" s="351" t="s">
        <v>14</v>
      </c>
      <c r="H84" s="351">
        <v>700</v>
      </c>
      <c r="I84" s="351">
        <v>1597</v>
      </c>
      <c r="J84" s="352">
        <v>0.7319</v>
      </c>
      <c r="K84" s="353">
        <v>0.8657101918465229</v>
      </c>
    </row>
    <row r="85" spans="2:11" ht="15.75">
      <c r="B85" s="400"/>
      <c r="C85" s="299">
        <v>77</v>
      </c>
      <c r="D85" s="344">
        <v>68</v>
      </c>
      <c r="E85" s="403"/>
      <c r="F85" s="350">
        <v>61</v>
      </c>
      <c r="G85" s="351" t="s">
        <v>85</v>
      </c>
      <c r="H85" s="351">
        <v>1500</v>
      </c>
      <c r="I85" s="351">
        <v>4004</v>
      </c>
      <c r="J85" s="352">
        <v>0.7933</v>
      </c>
      <c r="K85" s="353">
        <v>0.8626993827160494</v>
      </c>
    </row>
    <row r="86" spans="2:11" ht="15.75">
      <c r="B86" s="400"/>
      <c r="C86" s="299">
        <v>70</v>
      </c>
      <c r="D86" s="344">
        <v>64</v>
      </c>
      <c r="E86" s="403"/>
      <c r="F86" s="350">
        <v>62</v>
      </c>
      <c r="G86" s="351" t="s">
        <v>40</v>
      </c>
      <c r="H86" s="351">
        <v>700</v>
      </c>
      <c r="I86" s="351">
        <v>1298</v>
      </c>
      <c r="J86" s="352">
        <v>0.7658</v>
      </c>
      <c r="K86" s="353">
        <v>0.8562606557377049</v>
      </c>
    </row>
    <row r="87" spans="2:11" ht="15.75" customHeight="1">
      <c r="B87" s="400"/>
      <c r="C87" s="299">
        <v>55</v>
      </c>
      <c r="D87" s="344">
        <v>67</v>
      </c>
      <c r="E87" s="403"/>
      <c r="F87" s="350">
        <v>63</v>
      </c>
      <c r="G87" s="351" t="s">
        <v>144</v>
      </c>
      <c r="H87" s="351">
        <v>400</v>
      </c>
      <c r="I87" s="351">
        <v>348</v>
      </c>
      <c r="J87" s="352">
        <v>0.7832</v>
      </c>
      <c r="K87" s="353">
        <v>0.8546909090909092</v>
      </c>
    </row>
    <row r="88" spans="2:11" ht="15.75" customHeight="1">
      <c r="B88" s="400"/>
      <c r="C88" s="299">
        <v>49</v>
      </c>
      <c r="D88" s="344">
        <v>42</v>
      </c>
      <c r="E88" s="403"/>
      <c r="F88" s="350">
        <v>64</v>
      </c>
      <c r="G88" s="351" t="s">
        <v>108</v>
      </c>
      <c r="H88" s="351">
        <v>400</v>
      </c>
      <c r="I88" s="351">
        <v>235</v>
      </c>
      <c r="J88" s="352">
        <v>0.8806</v>
      </c>
      <c r="K88" s="353">
        <v>0.8501076923076922</v>
      </c>
    </row>
    <row r="89" spans="2:11" ht="16.5" customHeight="1">
      <c r="B89" s="400"/>
      <c r="C89" s="299">
        <v>63</v>
      </c>
      <c r="D89" s="344">
        <v>66</v>
      </c>
      <c r="E89" s="403"/>
      <c r="F89" s="350">
        <v>65</v>
      </c>
      <c r="G89" s="351" t="s">
        <v>31</v>
      </c>
      <c r="H89" s="351">
        <v>1500</v>
      </c>
      <c r="I89" s="351">
        <v>4425</v>
      </c>
      <c r="J89" s="352">
        <v>0.7515</v>
      </c>
      <c r="K89" s="353">
        <v>0.8238314408770555</v>
      </c>
    </row>
    <row r="90" spans="2:11" ht="15.75" customHeight="1">
      <c r="B90" s="400"/>
      <c r="C90" s="299">
        <v>72</v>
      </c>
      <c r="D90" s="344">
        <v>62</v>
      </c>
      <c r="E90" s="403"/>
      <c r="F90" s="350">
        <v>66</v>
      </c>
      <c r="G90" s="351" t="s">
        <v>56</v>
      </c>
      <c r="H90" s="351">
        <v>700</v>
      </c>
      <c r="I90" s="351">
        <v>1337</v>
      </c>
      <c r="J90" s="352">
        <v>0.6613</v>
      </c>
      <c r="K90" s="353">
        <v>0.8200818181818181</v>
      </c>
    </row>
    <row r="91" spans="2:11" ht="15.75" customHeight="1" thickBot="1">
      <c r="B91" s="400"/>
      <c r="C91" s="299">
        <v>76</v>
      </c>
      <c r="D91" s="344">
        <v>73</v>
      </c>
      <c r="E91" s="404"/>
      <c r="F91" s="350">
        <v>67</v>
      </c>
      <c r="G91" s="351" t="s">
        <v>86</v>
      </c>
      <c r="H91" s="351">
        <v>1800</v>
      </c>
      <c r="I91" s="351">
        <v>606</v>
      </c>
      <c r="J91" s="352">
        <v>0.8939</v>
      </c>
      <c r="K91" s="353">
        <v>0.8136436744847193</v>
      </c>
    </row>
    <row r="92" spans="2:11" ht="15.75" customHeight="1">
      <c r="B92" s="400"/>
      <c r="C92" s="299">
        <v>73</v>
      </c>
      <c r="D92" s="344">
        <v>63</v>
      </c>
      <c r="E92" s="405" t="s">
        <v>58</v>
      </c>
      <c r="F92" s="346">
        <v>68</v>
      </c>
      <c r="G92" s="347" t="s">
        <v>25</v>
      </c>
      <c r="H92" s="347">
        <v>400</v>
      </c>
      <c r="I92" s="347">
        <v>209</v>
      </c>
      <c r="J92" s="348">
        <v>0.8294</v>
      </c>
      <c r="K92" s="349">
        <v>0.7955779527559055</v>
      </c>
    </row>
    <row r="93" spans="2:11" ht="15" customHeight="1">
      <c r="B93" s="400"/>
      <c r="C93" s="299">
        <v>79</v>
      </c>
      <c r="D93" s="344">
        <v>71</v>
      </c>
      <c r="E93" s="406"/>
      <c r="F93" s="350">
        <v>69</v>
      </c>
      <c r="G93" s="351" t="s">
        <v>84</v>
      </c>
      <c r="H93" s="351">
        <v>400</v>
      </c>
      <c r="I93" s="351">
        <v>627</v>
      </c>
      <c r="J93" s="352">
        <v>0.6538</v>
      </c>
      <c r="K93" s="353">
        <v>0.770262831858407</v>
      </c>
    </row>
    <row r="94" spans="2:11" ht="15.75">
      <c r="B94" s="400"/>
      <c r="C94" s="299">
        <v>68</v>
      </c>
      <c r="D94" s="344">
        <v>70</v>
      </c>
      <c r="E94" s="406"/>
      <c r="F94" s="350">
        <v>70</v>
      </c>
      <c r="G94" s="351" t="s">
        <v>35</v>
      </c>
      <c r="H94" s="351">
        <v>1500</v>
      </c>
      <c r="I94" s="351">
        <v>1959</v>
      </c>
      <c r="J94" s="352">
        <v>0.6053</v>
      </c>
      <c r="K94" s="353">
        <v>0.7587670212765958</v>
      </c>
    </row>
    <row r="95" spans="2:11" ht="15.75" customHeight="1">
      <c r="B95" s="400"/>
      <c r="C95" s="299">
        <v>78</v>
      </c>
      <c r="D95" s="344">
        <v>72</v>
      </c>
      <c r="E95" s="406"/>
      <c r="F95" s="350">
        <v>71</v>
      </c>
      <c r="G95" s="351" t="s">
        <v>19</v>
      </c>
      <c r="H95" s="351">
        <v>1500</v>
      </c>
      <c r="I95" s="351">
        <v>1007</v>
      </c>
      <c r="J95" s="352">
        <v>0.7153</v>
      </c>
      <c r="K95" s="353">
        <v>0.7454090005678592</v>
      </c>
    </row>
    <row r="96" spans="2:11" ht="15.75" customHeight="1" thickBot="1">
      <c r="B96" s="400"/>
      <c r="C96" s="299">
        <v>80</v>
      </c>
      <c r="D96" s="344">
        <v>74</v>
      </c>
      <c r="E96" s="407"/>
      <c r="F96" s="355">
        <v>72</v>
      </c>
      <c r="G96" s="356" t="s">
        <v>20</v>
      </c>
      <c r="H96" s="356">
        <v>700</v>
      </c>
      <c r="I96" s="356">
        <v>4185</v>
      </c>
      <c r="J96" s="357">
        <v>0.5381</v>
      </c>
      <c r="K96" s="358">
        <v>0.6793631524008351</v>
      </c>
    </row>
    <row r="97" spans="2:11" ht="31.5" customHeight="1" thickBot="1">
      <c r="B97" s="401"/>
      <c r="C97" s="278">
        <v>81</v>
      </c>
      <c r="D97" s="345">
        <v>75</v>
      </c>
      <c r="E97" s="297" t="s">
        <v>59</v>
      </c>
      <c r="F97" s="388">
        <v>73</v>
      </c>
      <c r="G97" s="479" t="s">
        <v>114</v>
      </c>
      <c r="H97" s="479">
        <v>1500</v>
      </c>
      <c r="I97" s="479">
        <v>775</v>
      </c>
      <c r="J97" s="480">
        <v>0.4014</v>
      </c>
      <c r="K97" s="481">
        <v>0.5252518207282914</v>
      </c>
    </row>
  </sheetData>
  <sheetProtection/>
  <mergeCells count="4">
    <mergeCell ref="J3:K3"/>
    <mergeCell ref="B6:B97"/>
    <mergeCell ref="E7:E91"/>
    <mergeCell ref="E92:E9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I69"/>
  <sheetViews>
    <sheetView showGridLines="0" zoomScale="90" zoomScaleNormal="90" zoomScalePageLayoutView="0" workbookViewId="0" topLeftCell="A1">
      <selection activeCell="D62" sqref="D62"/>
    </sheetView>
  </sheetViews>
  <sheetFormatPr defaultColWidth="11.421875" defaultRowHeight="15"/>
  <cols>
    <col min="1" max="1" width="1.8515625" style="0" customWidth="1"/>
    <col min="2" max="2" width="13.57421875" style="0" customWidth="1"/>
    <col min="3" max="3" width="13.8515625" style="0" customWidth="1"/>
    <col min="4" max="4" width="14.28125" style="0" customWidth="1"/>
    <col min="5" max="5" width="10.7109375" style="0" bestFit="1" customWidth="1"/>
    <col min="6" max="6" width="13.140625" style="0" bestFit="1" customWidth="1"/>
    <col min="7" max="7" width="12.57421875" style="0" customWidth="1"/>
    <col min="8" max="11" width="10.7109375" style="0" bestFit="1" customWidth="1"/>
    <col min="12" max="13" width="10.7109375" style="0" customWidth="1"/>
    <col min="14" max="15" width="10.7109375" style="0" bestFit="1" customWidth="1"/>
    <col min="16" max="16" width="12.28125" style="0" bestFit="1" customWidth="1"/>
    <col min="17" max="17" width="10.7109375" style="0" bestFit="1" customWidth="1"/>
    <col min="18" max="18" width="11.8515625" style="0" bestFit="1" customWidth="1"/>
    <col min="19" max="19" width="10.8515625" style="0" bestFit="1" customWidth="1"/>
    <col min="20" max="27" width="10.7109375" style="0" bestFit="1" customWidth="1"/>
    <col min="28" max="28" width="12.28125" style="0" bestFit="1" customWidth="1"/>
    <col min="29" max="29" width="10.7109375" style="0" bestFit="1" customWidth="1"/>
    <col min="30" max="30" width="11.8515625" style="0" bestFit="1" customWidth="1"/>
    <col min="31" max="31" width="10.8515625" style="0" bestFit="1" customWidth="1"/>
    <col min="32" max="32" width="14.140625" style="0" customWidth="1"/>
    <col min="33" max="33" width="13.421875" style="0" bestFit="1" customWidth="1"/>
  </cols>
  <sheetData>
    <row r="1" ht="15.75" thickBot="1"/>
    <row r="2" spans="5:35" ht="19.5" thickBot="1">
      <c r="E2" s="475" t="s">
        <v>88</v>
      </c>
      <c r="F2" s="476"/>
      <c r="G2" s="477"/>
      <c r="H2" s="436" t="s">
        <v>89</v>
      </c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8"/>
      <c r="T2" s="436" t="s">
        <v>127</v>
      </c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6" t="s">
        <v>189</v>
      </c>
      <c r="AG2" s="437"/>
      <c r="AH2" s="437"/>
      <c r="AI2" s="438"/>
    </row>
    <row r="3" spans="5:35" ht="32.25" thickBot="1">
      <c r="E3" s="153" t="s">
        <v>174</v>
      </c>
      <c r="F3" s="154" t="s">
        <v>175</v>
      </c>
      <c r="G3" s="155" t="s">
        <v>183</v>
      </c>
      <c r="H3" s="212" t="s">
        <v>184</v>
      </c>
      <c r="I3" s="156" t="s">
        <v>152</v>
      </c>
      <c r="J3" s="156" t="s">
        <v>185</v>
      </c>
      <c r="K3" s="154" t="s">
        <v>153</v>
      </c>
      <c r="L3" s="154" t="s">
        <v>186</v>
      </c>
      <c r="M3" s="154" t="s">
        <v>187</v>
      </c>
      <c r="N3" s="154" t="s">
        <v>171</v>
      </c>
      <c r="O3" s="154" t="s">
        <v>177</v>
      </c>
      <c r="P3" s="154" t="s">
        <v>173</v>
      </c>
      <c r="Q3" s="154" t="s">
        <v>181</v>
      </c>
      <c r="R3" s="154" t="s">
        <v>175</v>
      </c>
      <c r="S3" s="213" t="s">
        <v>183</v>
      </c>
      <c r="T3" s="485" t="s">
        <v>184</v>
      </c>
      <c r="U3" s="486" t="s">
        <v>191</v>
      </c>
      <c r="V3" s="487" t="s">
        <v>143</v>
      </c>
      <c r="W3" s="486" t="s">
        <v>190</v>
      </c>
      <c r="X3" s="486" t="s">
        <v>154</v>
      </c>
      <c r="Y3" s="486" t="s">
        <v>169</v>
      </c>
      <c r="Z3" s="486" t="s">
        <v>170</v>
      </c>
      <c r="AA3" s="486" t="s">
        <v>177</v>
      </c>
      <c r="AB3" s="486" t="s">
        <v>180</v>
      </c>
      <c r="AC3" s="486" t="s">
        <v>181</v>
      </c>
      <c r="AD3" s="486" t="s">
        <v>188</v>
      </c>
      <c r="AE3" s="490" t="s">
        <v>183</v>
      </c>
      <c r="AF3" s="485" t="s">
        <v>184</v>
      </c>
      <c r="AG3" s="486" t="s">
        <v>152</v>
      </c>
      <c r="AH3" s="486" t="s">
        <v>143</v>
      </c>
      <c r="AI3" s="488" t="s">
        <v>190</v>
      </c>
    </row>
    <row r="4" spans="2:35" ht="39.75" customHeight="1" thickBot="1">
      <c r="B4" s="457" t="s">
        <v>90</v>
      </c>
      <c r="C4" s="458"/>
      <c r="D4" s="459"/>
      <c r="E4" s="203">
        <v>68</v>
      </c>
      <c r="F4" s="204">
        <v>68</v>
      </c>
      <c r="G4" s="205">
        <v>54</v>
      </c>
      <c r="H4" s="204">
        <v>53</v>
      </c>
      <c r="I4" s="204">
        <v>53</v>
      </c>
      <c r="J4" s="204">
        <v>60</v>
      </c>
      <c r="K4" s="204">
        <v>61</v>
      </c>
      <c r="L4" s="204">
        <v>63</v>
      </c>
      <c r="M4" s="204">
        <v>66</v>
      </c>
      <c r="N4" s="204">
        <v>70</v>
      </c>
      <c r="O4" s="204">
        <v>74</v>
      </c>
      <c r="P4" s="204">
        <v>73</v>
      </c>
      <c r="Q4" s="204">
        <v>77</v>
      </c>
      <c r="R4" s="204">
        <v>76</v>
      </c>
      <c r="S4" s="205">
        <v>74</v>
      </c>
      <c r="T4" s="203">
        <v>72</v>
      </c>
      <c r="U4" s="204">
        <v>74</v>
      </c>
      <c r="V4" s="204">
        <v>75</v>
      </c>
      <c r="W4" s="204">
        <v>77</v>
      </c>
      <c r="X4" s="204">
        <v>80</v>
      </c>
      <c r="Y4" s="204">
        <v>80</v>
      </c>
      <c r="Z4" s="204">
        <v>82</v>
      </c>
      <c r="AA4" s="204">
        <v>83</v>
      </c>
      <c r="AB4" s="204">
        <v>82</v>
      </c>
      <c r="AC4" s="204">
        <v>86</v>
      </c>
      <c r="AD4" s="204">
        <v>85</v>
      </c>
      <c r="AE4" s="205">
        <v>85</v>
      </c>
      <c r="AF4" s="203">
        <v>84</v>
      </c>
      <c r="AG4" s="294">
        <v>83</v>
      </c>
      <c r="AH4" s="294">
        <v>85</v>
      </c>
      <c r="AI4" s="491">
        <v>85</v>
      </c>
    </row>
    <row r="5" spans="2:35" ht="39.75" customHeight="1" thickBot="1">
      <c r="B5" s="460" t="s">
        <v>91</v>
      </c>
      <c r="C5" s="461"/>
      <c r="D5" s="462"/>
      <c r="E5" s="206">
        <v>13</v>
      </c>
      <c r="F5" s="207">
        <v>14</v>
      </c>
      <c r="G5" s="208">
        <v>20</v>
      </c>
      <c r="H5" s="207">
        <v>25</v>
      </c>
      <c r="I5" s="207">
        <v>25</v>
      </c>
      <c r="J5" s="207">
        <v>23</v>
      </c>
      <c r="K5" s="207">
        <v>23</v>
      </c>
      <c r="L5" s="207">
        <v>23</v>
      </c>
      <c r="M5" s="207">
        <v>16</v>
      </c>
      <c r="N5" s="207">
        <v>10</v>
      </c>
      <c r="O5" s="207">
        <v>10</v>
      </c>
      <c r="P5" s="207">
        <v>8</v>
      </c>
      <c r="Q5" s="207">
        <v>10</v>
      </c>
      <c r="R5" s="207">
        <v>10</v>
      </c>
      <c r="S5" s="208">
        <v>15</v>
      </c>
      <c r="T5" s="206">
        <v>14</v>
      </c>
      <c r="U5" s="207">
        <v>14</v>
      </c>
      <c r="V5" s="207">
        <v>15</v>
      </c>
      <c r="W5" s="207">
        <v>11</v>
      </c>
      <c r="X5" s="207">
        <v>9</v>
      </c>
      <c r="Y5" s="207">
        <v>8</v>
      </c>
      <c r="Z5" s="207">
        <v>7</v>
      </c>
      <c r="AA5" s="207">
        <v>7</v>
      </c>
      <c r="AB5" s="207">
        <v>8</v>
      </c>
      <c r="AC5" s="207">
        <v>4</v>
      </c>
      <c r="AD5" s="207">
        <v>5</v>
      </c>
      <c r="AE5" s="208">
        <v>5</v>
      </c>
      <c r="AF5" s="206">
        <v>6</v>
      </c>
      <c r="AG5" s="293">
        <v>7</v>
      </c>
      <c r="AH5" s="293">
        <v>5</v>
      </c>
      <c r="AI5" s="492">
        <v>5</v>
      </c>
    </row>
    <row r="6" spans="2:35" ht="39.75" customHeight="1" thickBot="1">
      <c r="B6" s="463" t="s">
        <v>92</v>
      </c>
      <c r="C6" s="464"/>
      <c r="D6" s="465"/>
      <c r="E6" s="209">
        <v>1</v>
      </c>
      <c r="F6" s="210">
        <v>0</v>
      </c>
      <c r="G6" s="211">
        <v>9</v>
      </c>
      <c r="H6" s="210">
        <v>8</v>
      </c>
      <c r="I6" s="210">
        <v>8</v>
      </c>
      <c r="J6" s="210">
        <v>3</v>
      </c>
      <c r="K6" s="210">
        <v>3</v>
      </c>
      <c r="L6" s="210">
        <v>1</v>
      </c>
      <c r="M6" s="210">
        <v>6</v>
      </c>
      <c r="N6" s="210">
        <v>9</v>
      </c>
      <c r="O6" s="210">
        <v>5</v>
      </c>
      <c r="P6" s="210">
        <v>9</v>
      </c>
      <c r="Q6" s="210">
        <v>3</v>
      </c>
      <c r="R6" s="210">
        <v>4</v>
      </c>
      <c r="S6" s="211">
        <v>1</v>
      </c>
      <c r="T6" s="209">
        <v>4</v>
      </c>
      <c r="U6" s="210">
        <v>2</v>
      </c>
      <c r="V6" s="210">
        <v>1</v>
      </c>
      <c r="W6" s="210">
        <v>3</v>
      </c>
      <c r="X6" s="210">
        <v>2</v>
      </c>
      <c r="Y6" s="210">
        <v>3</v>
      </c>
      <c r="Z6" s="210">
        <v>2</v>
      </c>
      <c r="AA6" s="210">
        <v>1</v>
      </c>
      <c r="AB6" s="210">
        <v>1</v>
      </c>
      <c r="AC6" s="210">
        <v>1</v>
      </c>
      <c r="AD6" s="210">
        <v>1</v>
      </c>
      <c r="AE6" s="211">
        <v>1</v>
      </c>
      <c r="AF6" s="209">
        <v>1</v>
      </c>
      <c r="AG6" s="292">
        <v>1</v>
      </c>
      <c r="AH6" s="292">
        <v>1</v>
      </c>
      <c r="AI6" s="493">
        <v>1</v>
      </c>
    </row>
    <row r="7" spans="2:35" ht="39.75" customHeight="1" thickBot="1">
      <c r="B7" s="466" t="s">
        <v>93</v>
      </c>
      <c r="C7" s="467"/>
      <c r="D7" s="468"/>
      <c r="E7" s="196">
        <f>SUM(E4:E6)</f>
        <v>82</v>
      </c>
      <c r="F7" s="197">
        <f>SUM(F4:F6)</f>
        <v>82</v>
      </c>
      <c r="G7" s="198">
        <f>SUM(G4:G6)</f>
        <v>83</v>
      </c>
      <c r="H7" s="197">
        <f aca="true" t="shared" si="0" ref="H7:P7">SUM(H4:H6)</f>
        <v>86</v>
      </c>
      <c r="I7" s="197">
        <f>SUM(I4:I6)</f>
        <v>86</v>
      </c>
      <c r="J7" s="197">
        <f t="shared" si="0"/>
        <v>86</v>
      </c>
      <c r="K7" s="197">
        <f t="shared" si="0"/>
        <v>87</v>
      </c>
      <c r="L7" s="197">
        <f t="shared" si="0"/>
        <v>87</v>
      </c>
      <c r="M7" s="197">
        <f t="shared" si="0"/>
        <v>88</v>
      </c>
      <c r="N7" s="197">
        <f t="shared" si="0"/>
        <v>89</v>
      </c>
      <c r="O7" s="197">
        <f t="shared" si="0"/>
        <v>89</v>
      </c>
      <c r="P7" s="197">
        <f t="shared" si="0"/>
        <v>90</v>
      </c>
      <c r="Q7" s="197">
        <f>SUM(Q4:Q6)</f>
        <v>90</v>
      </c>
      <c r="R7" s="197">
        <v>90</v>
      </c>
      <c r="S7" s="198">
        <v>90</v>
      </c>
      <c r="T7" s="196">
        <f>SUM(T4:T6)</f>
        <v>90</v>
      </c>
      <c r="U7" s="197">
        <f>SUM(U4:U6)</f>
        <v>90</v>
      </c>
      <c r="V7" s="197">
        <v>91</v>
      </c>
      <c r="W7" s="197">
        <f aca="true" t="shared" si="1" ref="W7:AB7">SUM(W4:W6)</f>
        <v>91</v>
      </c>
      <c r="X7" s="197">
        <f t="shared" si="1"/>
        <v>91</v>
      </c>
      <c r="Y7" s="197">
        <f t="shared" si="1"/>
        <v>91</v>
      </c>
      <c r="Z7" s="197">
        <f t="shared" si="1"/>
        <v>91</v>
      </c>
      <c r="AA7" s="197">
        <f t="shared" si="1"/>
        <v>91</v>
      </c>
      <c r="AB7" s="197">
        <f t="shared" si="1"/>
        <v>91</v>
      </c>
      <c r="AC7" s="197">
        <f aca="true" t="shared" si="2" ref="AC7:AH7">SUM(AC4:AC6)</f>
        <v>91</v>
      </c>
      <c r="AD7" s="197">
        <f t="shared" si="2"/>
        <v>91</v>
      </c>
      <c r="AE7" s="198">
        <f t="shared" si="2"/>
        <v>91</v>
      </c>
      <c r="AF7" s="196">
        <f t="shared" si="2"/>
        <v>91</v>
      </c>
      <c r="AG7" s="197">
        <f t="shared" si="2"/>
        <v>91</v>
      </c>
      <c r="AH7" s="197">
        <f t="shared" si="2"/>
        <v>91</v>
      </c>
      <c r="AI7" s="489">
        <f>SUM(AI4:AI6)</f>
        <v>91</v>
      </c>
    </row>
    <row r="8" spans="2:35" ht="21.75" thickBot="1">
      <c r="B8" s="436" t="s">
        <v>94</v>
      </c>
      <c r="C8" s="437"/>
      <c r="D8" s="438"/>
      <c r="E8" s="199">
        <f aca="true" t="shared" si="3" ref="E8:AB8">E4/E7</f>
        <v>0.8292682926829268</v>
      </c>
      <c r="F8" s="200">
        <f t="shared" si="3"/>
        <v>0.8292682926829268</v>
      </c>
      <c r="G8" s="201">
        <f t="shared" si="3"/>
        <v>0.6506024096385542</v>
      </c>
      <c r="H8" s="199">
        <f t="shared" si="3"/>
        <v>0.6162790697674418</v>
      </c>
      <c r="I8" s="200">
        <f t="shared" si="3"/>
        <v>0.6162790697674418</v>
      </c>
      <c r="J8" s="200">
        <f t="shared" si="3"/>
        <v>0.6976744186046512</v>
      </c>
      <c r="K8" s="200">
        <f t="shared" si="3"/>
        <v>0.7011494252873564</v>
      </c>
      <c r="L8" s="200">
        <f t="shared" si="3"/>
        <v>0.7241379310344828</v>
      </c>
      <c r="M8" s="200">
        <f t="shared" si="3"/>
        <v>0.75</v>
      </c>
      <c r="N8" s="200">
        <f t="shared" si="3"/>
        <v>0.7865168539325843</v>
      </c>
      <c r="O8" s="200">
        <f t="shared" si="3"/>
        <v>0.8314606741573034</v>
      </c>
      <c r="P8" s="200">
        <f t="shared" si="3"/>
        <v>0.8111111111111111</v>
      </c>
      <c r="Q8" s="200">
        <f t="shared" si="3"/>
        <v>0.8555555555555555</v>
      </c>
      <c r="R8" s="200">
        <f t="shared" si="3"/>
        <v>0.8444444444444444</v>
      </c>
      <c r="S8" s="202">
        <f t="shared" si="3"/>
        <v>0.8222222222222222</v>
      </c>
      <c r="T8" s="199">
        <f t="shared" si="3"/>
        <v>0.8</v>
      </c>
      <c r="U8" s="200">
        <f t="shared" si="3"/>
        <v>0.8222222222222222</v>
      </c>
      <c r="V8" s="200">
        <f t="shared" si="3"/>
        <v>0.8241758241758241</v>
      </c>
      <c r="W8" s="200">
        <f t="shared" si="3"/>
        <v>0.8461538461538461</v>
      </c>
      <c r="X8" s="200">
        <f t="shared" si="3"/>
        <v>0.8791208791208791</v>
      </c>
      <c r="Y8" s="200">
        <f t="shared" si="3"/>
        <v>0.8791208791208791</v>
      </c>
      <c r="Z8" s="200">
        <f t="shared" si="3"/>
        <v>0.9010989010989011</v>
      </c>
      <c r="AA8" s="200">
        <f t="shared" si="3"/>
        <v>0.9120879120879121</v>
      </c>
      <c r="AB8" s="200">
        <f t="shared" si="3"/>
        <v>0.9010989010989011</v>
      </c>
      <c r="AC8" s="200">
        <f aca="true" t="shared" si="4" ref="AC8:AI8">AC4/AC7</f>
        <v>0.945054945054945</v>
      </c>
      <c r="AD8" s="200">
        <f t="shared" si="4"/>
        <v>0.9340659340659341</v>
      </c>
      <c r="AE8" s="202">
        <f t="shared" si="4"/>
        <v>0.9340659340659341</v>
      </c>
      <c r="AF8" s="199">
        <f t="shared" si="4"/>
        <v>0.9230769230769231</v>
      </c>
      <c r="AG8" s="200">
        <f t="shared" si="4"/>
        <v>0.9120879120879121</v>
      </c>
      <c r="AH8" s="200">
        <f t="shared" si="4"/>
        <v>0.9340659340659341</v>
      </c>
      <c r="AI8" s="494">
        <f t="shared" si="4"/>
        <v>0.9340659340659341</v>
      </c>
    </row>
    <row r="10" spans="5:35" ht="15">
      <c r="E10" s="4"/>
      <c r="F10" s="4">
        <f>(F8-E8)/E8</f>
        <v>0</v>
      </c>
      <c r="G10" s="4">
        <f>(G8-F8)/F8</f>
        <v>-0.21545003543586108</v>
      </c>
      <c r="H10" s="4">
        <f>(H8-G8)/G8</f>
        <v>-0.05275624461670973</v>
      </c>
      <c r="I10" s="4">
        <f>(I8-H8)/H8</f>
        <v>0</v>
      </c>
      <c r="J10" s="4">
        <f aca="true" t="shared" si="5" ref="J10:W10">(J8-I8)/I8</f>
        <v>0.13207547169811326</v>
      </c>
      <c r="K10" s="4">
        <f t="shared" si="5"/>
        <v>0.004980842911877414</v>
      </c>
      <c r="L10" s="4">
        <f t="shared" si="5"/>
        <v>0.0327868852459016</v>
      </c>
      <c r="M10" s="4">
        <f t="shared" si="5"/>
        <v>0.035714285714285705</v>
      </c>
      <c r="N10" s="4">
        <f t="shared" si="5"/>
        <v>0.04868913857677907</v>
      </c>
      <c r="O10" s="4">
        <f t="shared" si="5"/>
        <v>0.05714285714285714</v>
      </c>
      <c r="P10" s="4">
        <f t="shared" si="5"/>
        <v>-0.024474474474474508</v>
      </c>
      <c r="Q10" s="4">
        <f t="shared" si="5"/>
        <v>0.05479452054794515</v>
      </c>
      <c r="R10" s="4">
        <f t="shared" si="5"/>
        <v>-0.012987012987012941</v>
      </c>
      <c r="S10" s="4">
        <f t="shared" si="5"/>
        <v>-0.026315789473684247</v>
      </c>
      <c r="T10" s="4">
        <f t="shared" si="5"/>
        <v>-0.02702702702702693</v>
      </c>
      <c r="U10" s="4">
        <f t="shared" si="5"/>
        <v>0.02777777777777768</v>
      </c>
      <c r="V10" s="4">
        <f t="shared" si="5"/>
        <v>0.0023760023760023676</v>
      </c>
      <c r="W10" s="4">
        <f t="shared" si="5"/>
        <v>0.026666666666666707</v>
      </c>
      <c r="X10" s="4">
        <f aca="true" t="shared" si="6" ref="X10:AI10">(X8-W8)/W8</f>
        <v>0.03896103896103895</v>
      </c>
      <c r="Y10" s="4">
        <f t="shared" si="6"/>
        <v>0</v>
      </c>
      <c r="Z10" s="4">
        <f t="shared" si="6"/>
        <v>0.02500000000000004</v>
      </c>
      <c r="AA10" s="4">
        <f t="shared" si="6"/>
        <v>0.01219512195121947</v>
      </c>
      <c r="AB10" s="4">
        <f t="shared" si="6"/>
        <v>-0.012048192771084295</v>
      </c>
      <c r="AC10" s="4">
        <f t="shared" si="6"/>
        <v>0.048780487804877995</v>
      </c>
      <c r="AD10" s="4">
        <f t="shared" si="6"/>
        <v>-0.011627906976744144</v>
      </c>
      <c r="AE10" s="4">
        <f t="shared" si="6"/>
        <v>0</v>
      </c>
      <c r="AF10" s="4">
        <f t="shared" si="6"/>
        <v>-0.0117647058823529</v>
      </c>
      <c r="AG10" s="291">
        <f t="shared" si="6"/>
        <v>-0.011904761904761982</v>
      </c>
      <c r="AH10" s="291">
        <f t="shared" si="6"/>
        <v>0.02409638554216871</v>
      </c>
      <c r="AI10" s="291">
        <f>(AI8-AH8)/AI8</f>
        <v>0</v>
      </c>
    </row>
    <row r="11" spans="5:35" ht="15">
      <c r="E11" s="4"/>
      <c r="F11" s="4">
        <f>(E8*F10)+E8</f>
        <v>0.8292682926829268</v>
      </c>
      <c r="G11" s="4">
        <f>(F8*G10)+F8</f>
        <v>0.6506024096385542</v>
      </c>
      <c r="H11" s="4">
        <f>(G8*H10)+G8</f>
        <v>0.6162790697674418</v>
      </c>
      <c r="I11" s="4">
        <f>(H8*I10)+H8</f>
        <v>0.6162790697674418</v>
      </c>
      <c r="J11" s="4">
        <f aca="true" t="shared" si="7" ref="J11:W11">(I8*J10)+I8</f>
        <v>0.6976744186046512</v>
      </c>
      <c r="K11" s="4">
        <f t="shared" si="7"/>
        <v>0.7011494252873564</v>
      </c>
      <c r="L11" s="4">
        <f t="shared" si="7"/>
        <v>0.7241379310344828</v>
      </c>
      <c r="M11" s="4">
        <f t="shared" si="7"/>
        <v>0.75</v>
      </c>
      <c r="N11" s="4">
        <f t="shared" si="7"/>
        <v>0.7865168539325843</v>
      </c>
      <c r="O11" s="4">
        <f t="shared" si="7"/>
        <v>0.8314606741573034</v>
      </c>
      <c r="P11" s="4">
        <f t="shared" si="7"/>
        <v>0.8111111111111111</v>
      </c>
      <c r="Q11" s="4">
        <f t="shared" si="7"/>
        <v>0.8555555555555555</v>
      </c>
      <c r="R11" s="4">
        <f t="shared" si="7"/>
        <v>0.8444444444444444</v>
      </c>
      <c r="S11" s="4">
        <f t="shared" si="7"/>
        <v>0.8222222222222222</v>
      </c>
      <c r="T11" s="4">
        <f t="shared" si="7"/>
        <v>0.8</v>
      </c>
      <c r="U11" s="4">
        <f t="shared" si="7"/>
        <v>0.8222222222222222</v>
      </c>
      <c r="V11" s="4">
        <f t="shared" si="7"/>
        <v>0.8241758241758241</v>
      </c>
      <c r="W11" s="4">
        <f t="shared" si="7"/>
        <v>0.8461538461538461</v>
      </c>
      <c r="X11" s="4">
        <f aca="true" t="shared" si="8" ref="X11:AF11">(N8*X10)+N8</f>
        <v>0.8171603677221655</v>
      </c>
      <c r="Y11" s="4">
        <f t="shared" si="8"/>
        <v>0.8314606741573034</v>
      </c>
      <c r="Z11" s="4">
        <f t="shared" si="8"/>
        <v>0.831388888888889</v>
      </c>
      <c r="AA11" s="4">
        <f t="shared" si="8"/>
        <v>0.8659891598915989</v>
      </c>
      <c r="AB11" s="4">
        <f t="shared" si="8"/>
        <v>0.8342704149933066</v>
      </c>
      <c r="AC11" s="4">
        <f t="shared" si="8"/>
        <v>0.862330623306233</v>
      </c>
      <c r="AD11" s="4">
        <f t="shared" si="8"/>
        <v>0.7906976744186047</v>
      </c>
      <c r="AE11" s="4">
        <f t="shared" si="8"/>
        <v>0.8222222222222222</v>
      </c>
      <c r="AF11" s="4">
        <f t="shared" si="8"/>
        <v>0.8144796380090498</v>
      </c>
      <c r="AG11" s="291">
        <f>(AF8*AG10)+AF8</f>
        <v>0.9120879120879121</v>
      </c>
      <c r="AH11" s="291">
        <f>(AG8*AH10)+AG8</f>
        <v>0.9340659340659341</v>
      </c>
      <c r="AI11" s="291">
        <f>(AH8*AI10)+AH8</f>
        <v>0.9340659340659341</v>
      </c>
    </row>
    <row r="12" spans="5:35" ht="15">
      <c r="E12" s="127"/>
      <c r="F12" s="127">
        <f>F8/60%</f>
        <v>1.3821138211382114</v>
      </c>
      <c r="G12" s="127">
        <f>G8/60%</f>
        <v>1.0843373493975903</v>
      </c>
      <c r="H12" s="127">
        <f>H8/60%</f>
        <v>1.0271317829457365</v>
      </c>
      <c r="I12" s="127">
        <f>I8/60%</f>
        <v>1.0271317829457365</v>
      </c>
      <c r="J12" s="127">
        <f aca="true" t="shared" si="9" ref="J12:U12">J8/60%</f>
        <v>1.1627906976744187</v>
      </c>
      <c r="K12" s="127">
        <f t="shared" si="9"/>
        <v>1.1685823754789273</v>
      </c>
      <c r="L12" s="127">
        <f t="shared" si="9"/>
        <v>1.206896551724138</v>
      </c>
      <c r="M12" s="127">
        <f t="shared" si="9"/>
        <v>1.25</v>
      </c>
      <c r="N12" s="127">
        <f t="shared" si="9"/>
        <v>1.3108614232209739</v>
      </c>
      <c r="O12" s="127">
        <f t="shared" si="9"/>
        <v>1.3857677902621723</v>
      </c>
      <c r="P12" s="127">
        <f t="shared" si="9"/>
        <v>1.3518518518518519</v>
      </c>
      <c r="Q12" s="127">
        <f t="shared" si="9"/>
        <v>1.4259259259259258</v>
      </c>
      <c r="R12" s="127">
        <f t="shared" si="9"/>
        <v>1.4074074074074074</v>
      </c>
      <c r="S12" s="127">
        <f t="shared" si="9"/>
        <v>1.3703703703703705</v>
      </c>
      <c r="T12" s="127">
        <f t="shared" si="9"/>
        <v>1.3333333333333335</v>
      </c>
      <c r="U12" s="127">
        <f t="shared" si="9"/>
        <v>1.3703703703703705</v>
      </c>
      <c r="V12" s="127">
        <f aca="true" t="shared" si="10" ref="V12:AB12">V8/60%</f>
        <v>1.3736263736263736</v>
      </c>
      <c r="W12" s="127">
        <f t="shared" si="10"/>
        <v>1.4102564102564104</v>
      </c>
      <c r="X12" s="127">
        <f t="shared" si="10"/>
        <v>1.4652014652014653</v>
      </c>
      <c r="Y12" s="127">
        <f t="shared" si="10"/>
        <v>1.4652014652014653</v>
      </c>
      <c r="Z12" s="127">
        <f t="shared" si="10"/>
        <v>1.5018315018315018</v>
      </c>
      <c r="AA12" s="127">
        <f t="shared" si="10"/>
        <v>1.52014652014652</v>
      </c>
      <c r="AB12" s="127">
        <f t="shared" si="10"/>
        <v>1.5018315018315018</v>
      </c>
      <c r="AC12" s="127">
        <f aca="true" t="shared" si="11" ref="AC12:AH12">AC8/60%</f>
        <v>1.575091575091575</v>
      </c>
      <c r="AD12" s="127">
        <f t="shared" si="11"/>
        <v>1.5567765567765568</v>
      </c>
      <c r="AE12" s="127">
        <f t="shared" si="11"/>
        <v>1.5567765567765568</v>
      </c>
      <c r="AF12" s="127">
        <f t="shared" si="11"/>
        <v>1.5384615384615385</v>
      </c>
      <c r="AG12" s="290">
        <f t="shared" si="11"/>
        <v>1.52014652014652</v>
      </c>
      <c r="AH12" s="290">
        <f t="shared" si="11"/>
        <v>1.5567765567765568</v>
      </c>
      <c r="AI12" s="290">
        <f>AI8/60%</f>
        <v>1.5567765567765568</v>
      </c>
    </row>
    <row r="14" ht="15.75" thickBot="1">
      <c r="I14" t="s">
        <v>87</v>
      </c>
    </row>
    <row r="15" spans="2:4" ht="32.25" thickBot="1">
      <c r="B15" s="226" t="s">
        <v>60</v>
      </c>
      <c r="C15" s="227" t="s">
        <v>61</v>
      </c>
      <c r="D15" s="228" t="s">
        <v>62</v>
      </c>
    </row>
    <row r="16" spans="2:4" ht="15">
      <c r="B16" s="469">
        <v>2010</v>
      </c>
      <c r="C16" s="220" t="s">
        <v>63</v>
      </c>
      <c r="D16" s="221">
        <v>0.3974</v>
      </c>
    </row>
    <row r="17" spans="2:4" ht="15">
      <c r="B17" s="470"/>
      <c r="C17" s="222" t="s">
        <v>64</v>
      </c>
      <c r="D17" s="223">
        <v>0.4744</v>
      </c>
    </row>
    <row r="18" spans="2:4" ht="15">
      <c r="B18" s="470"/>
      <c r="C18" s="222" t="s">
        <v>65</v>
      </c>
      <c r="D18" s="223">
        <v>0.4875</v>
      </c>
    </row>
    <row r="19" spans="2:4" ht="15">
      <c r="B19" s="470"/>
      <c r="C19" s="222" t="s">
        <v>66</v>
      </c>
      <c r="D19" s="223">
        <v>0.5309</v>
      </c>
    </row>
    <row r="20" spans="2:4" ht="15">
      <c r="B20" s="470"/>
      <c r="C20" s="222" t="s">
        <v>67</v>
      </c>
      <c r="D20" s="223">
        <v>0.5854</v>
      </c>
    </row>
    <row r="21" spans="2:4" ht="15.75" thickBot="1">
      <c r="B21" s="471"/>
      <c r="C21" s="224" t="s">
        <v>68</v>
      </c>
      <c r="D21" s="225">
        <v>0.5732</v>
      </c>
    </row>
    <row r="22" spans="2:4" ht="15">
      <c r="B22" s="478">
        <v>2011</v>
      </c>
      <c r="C22" s="214" t="s">
        <v>69</v>
      </c>
      <c r="D22" s="215">
        <v>0.525</v>
      </c>
    </row>
    <row r="23" spans="2:4" ht="15">
      <c r="B23" s="473"/>
      <c r="C23" s="216" t="s">
        <v>70</v>
      </c>
      <c r="D23" s="217">
        <v>0.6</v>
      </c>
    </row>
    <row r="24" spans="2:15" ht="15">
      <c r="B24" s="473"/>
      <c r="C24" s="216" t="s">
        <v>71</v>
      </c>
      <c r="D24" s="217">
        <v>0.6125</v>
      </c>
      <c r="O24" s="5"/>
    </row>
    <row r="25" spans="2:4" ht="15">
      <c r="B25" s="473"/>
      <c r="C25" s="216" t="s">
        <v>72</v>
      </c>
      <c r="D25" s="217">
        <v>0.5185185185185185</v>
      </c>
    </row>
    <row r="26" spans="2:4" ht="15">
      <c r="B26" s="473"/>
      <c r="C26" s="216" t="s">
        <v>73</v>
      </c>
      <c r="D26" s="217">
        <v>0.6296</v>
      </c>
    </row>
    <row r="27" spans="2:4" ht="15">
      <c r="B27" s="473"/>
      <c r="C27" s="216" t="s">
        <v>74</v>
      </c>
      <c r="D27" s="217">
        <v>0.642</v>
      </c>
    </row>
    <row r="28" spans="2:4" ht="15">
      <c r="B28" s="473"/>
      <c r="C28" s="216" t="s">
        <v>63</v>
      </c>
      <c r="D28" s="217">
        <v>0.7037</v>
      </c>
    </row>
    <row r="29" spans="2:4" ht="15">
      <c r="B29" s="473"/>
      <c r="C29" s="216" t="s">
        <v>64</v>
      </c>
      <c r="D29" s="217">
        <v>0.679</v>
      </c>
    </row>
    <row r="30" spans="2:4" ht="15">
      <c r="B30" s="473"/>
      <c r="C30" s="216" t="s">
        <v>65</v>
      </c>
      <c r="D30" s="217">
        <v>0.7901</v>
      </c>
    </row>
    <row r="31" spans="2:10" ht="15" customHeight="1">
      <c r="B31" s="473"/>
      <c r="C31" s="216" t="s">
        <v>66</v>
      </c>
      <c r="D31" s="217">
        <v>0.8293</v>
      </c>
      <c r="J31" s="5" t="s">
        <v>96</v>
      </c>
    </row>
    <row r="32" spans="2:4" ht="15">
      <c r="B32" s="473"/>
      <c r="C32" s="216" t="s">
        <v>67</v>
      </c>
      <c r="D32" s="217">
        <v>0.8293</v>
      </c>
    </row>
    <row r="33" spans="2:4" ht="15.75" thickBot="1">
      <c r="B33" s="474"/>
      <c r="C33" s="218" t="s">
        <v>68</v>
      </c>
      <c r="D33" s="219">
        <v>0.6506</v>
      </c>
    </row>
    <row r="34" spans="2:4" ht="15">
      <c r="B34" s="469">
        <v>2012</v>
      </c>
      <c r="C34" s="220" t="s">
        <v>69</v>
      </c>
      <c r="D34" s="221">
        <v>0.6</v>
      </c>
    </row>
    <row r="35" spans="2:4" ht="15">
      <c r="B35" s="470"/>
      <c r="C35" s="222" t="s">
        <v>70</v>
      </c>
      <c r="D35" s="223">
        <v>0.6163</v>
      </c>
    </row>
    <row r="36" spans="2:4" ht="15">
      <c r="B36" s="470"/>
      <c r="C36" s="222" t="s">
        <v>71</v>
      </c>
      <c r="D36" s="223">
        <v>0.6977</v>
      </c>
    </row>
    <row r="37" spans="2:4" ht="15">
      <c r="B37" s="470"/>
      <c r="C37" s="222" t="s">
        <v>72</v>
      </c>
      <c r="D37" s="223">
        <v>0.7011</v>
      </c>
    </row>
    <row r="38" spans="2:4" ht="15">
      <c r="B38" s="470"/>
      <c r="C38" s="222" t="s">
        <v>73</v>
      </c>
      <c r="D38" s="223">
        <v>0.7241</v>
      </c>
    </row>
    <row r="39" spans="2:4" ht="15">
      <c r="B39" s="470"/>
      <c r="C39" s="222" t="s">
        <v>74</v>
      </c>
      <c r="D39" s="223">
        <v>0.75</v>
      </c>
    </row>
    <row r="40" spans="2:4" ht="15">
      <c r="B40" s="470"/>
      <c r="C40" s="222" t="s">
        <v>63</v>
      </c>
      <c r="D40" s="223">
        <v>0.7978</v>
      </c>
    </row>
    <row r="41" spans="2:4" ht="15">
      <c r="B41" s="470"/>
      <c r="C41" s="222" t="s">
        <v>64</v>
      </c>
      <c r="D41" s="223">
        <v>0.8315</v>
      </c>
    </row>
    <row r="42" spans="2:4" ht="15">
      <c r="B42" s="470"/>
      <c r="C42" s="222" t="s">
        <v>65</v>
      </c>
      <c r="D42" s="223">
        <v>0.8111</v>
      </c>
    </row>
    <row r="43" spans="2:4" ht="15">
      <c r="B43" s="470"/>
      <c r="C43" s="222" t="s">
        <v>66</v>
      </c>
      <c r="D43" s="223">
        <v>0.8556</v>
      </c>
    </row>
    <row r="44" spans="2:4" ht="15">
      <c r="B44" s="470"/>
      <c r="C44" s="222" t="s">
        <v>67</v>
      </c>
      <c r="D44" s="223">
        <v>0.8556</v>
      </c>
    </row>
    <row r="45" spans="2:4" ht="15.75" thickBot="1">
      <c r="B45" s="471"/>
      <c r="C45" s="224" t="s">
        <v>68</v>
      </c>
      <c r="D45" s="225">
        <v>0.8222</v>
      </c>
    </row>
    <row r="46" spans="2:4" ht="15">
      <c r="B46" s="472">
        <v>2013</v>
      </c>
      <c r="C46" s="229" t="s">
        <v>69</v>
      </c>
      <c r="D46" s="230">
        <v>0.8</v>
      </c>
    </row>
    <row r="47" spans="2:4" ht="15">
      <c r="B47" s="473"/>
      <c r="C47" s="216" t="s">
        <v>70</v>
      </c>
      <c r="D47" s="217">
        <v>0.8222</v>
      </c>
    </row>
    <row r="48" spans="2:4" ht="15">
      <c r="B48" s="473"/>
      <c r="C48" s="216" t="s">
        <v>71</v>
      </c>
      <c r="D48" s="217">
        <f>+V8</f>
        <v>0.8241758241758241</v>
      </c>
    </row>
    <row r="49" spans="2:4" ht="15">
      <c r="B49" s="473"/>
      <c r="C49" s="216" t="s">
        <v>72</v>
      </c>
      <c r="D49" s="217">
        <v>0.8462</v>
      </c>
    </row>
    <row r="50" spans="2:4" ht="15">
      <c r="B50" s="473"/>
      <c r="C50" s="216" t="s">
        <v>73</v>
      </c>
      <c r="D50" s="217">
        <v>0.8791</v>
      </c>
    </row>
    <row r="51" spans="2:4" ht="15">
      <c r="B51" s="473"/>
      <c r="C51" s="216" t="s">
        <v>74</v>
      </c>
      <c r="D51" s="217">
        <v>0.8791</v>
      </c>
    </row>
    <row r="52" spans="2:4" ht="15">
      <c r="B52" s="473"/>
      <c r="C52" s="216" t="s">
        <v>63</v>
      </c>
      <c r="D52" s="217">
        <v>0.9011</v>
      </c>
    </row>
    <row r="53" spans="2:4" ht="15">
      <c r="B53" s="473"/>
      <c r="C53" s="216" t="s">
        <v>64</v>
      </c>
      <c r="D53" s="217">
        <v>0.9121</v>
      </c>
    </row>
    <row r="54" spans="2:4" ht="15">
      <c r="B54" s="473"/>
      <c r="C54" s="216" t="s">
        <v>65</v>
      </c>
      <c r="D54" s="217">
        <f>+AB8</f>
        <v>0.9010989010989011</v>
      </c>
    </row>
    <row r="55" spans="2:4" ht="15">
      <c r="B55" s="473"/>
      <c r="C55" s="216" t="s">
        <v>66</v>
      </c>
      <c r="D55" s="217">
        <f>+AC8</f>
        <v>0.945054945054945</v>
      </c>
    </row>
    <row r="56" spans="2:4" ht="15">
      <c r="B56" s="473"/>
      <c r="C56" s="216" t="s">
        <v>67</v>
      </c>
      <c r="D56" s="217">
        <f>+AD8</f>
        <v>0.9340659340659341</v>
      </c>
    </row>
    <row r="57" spans="2:4" ht="15.75" thickBot="1">
      <c r="B57" s="474"/>
      <c r="C57" s="218" t="s">
        <v>68</v>
      </c>
      <c r="D57" s="219">
        <v>0.9341</v>
      </c>
    </row>
    <row r="58" spans="2:4" ht="15">
      <c r="B58" s="469">
        <v>2014</v>
      </c>
      <c r="C58" s="220" t="s">
        <v>69</v>
      </c>
      <c r="D58" s="221">
        <f>+AF8</f>
        <v>0.9230769230769231</v>
      </c>
    </row>
    <row r="59" spans="2:4" ht="15">
      <c r="B59" s="470"/>
      <c r="C59" s="222" t="s">
        <v>70</v>
      </c>
      <c r="D59" s="223">
        <f>+AG8</f>
        <v>0.9120879120879121</v>
      </c>
    </row>
    <row r="60" spans="2:4" ht="15">
      <c r="B60" s="470"/>
      <c r="C60" s="222" t="s">
        <v>71</v>
      </c>
      <c r="D60" s="223">
        <f>+AH8</f>
        <v>0.9340659340659341</v>
      </c>
    </row>
    <row r="61" spans="2:4" ht="15">
      <c r="B61" s="470"/>
      <c r="C61" s="222" t="s">
        <v>72</v>
      </c>
      <c r="D61" s="223">
        <f>+AI8</f>
        <v>0.9340659340659341</v>
      </c>
    </row>
    <row r="62" spans="2:4" ht="15">
      <c r="B62" s="470"/>
      <c r="C62" s="222" t="s">
        <v>73</v>
      </c>
      <c r="D62" s="223"/>
    </row>
    <row r="63" spans="2:4" ht="15">
      <c r="B63" s="470"/>
      <c r="C63" s="222" t="s">
        <v>74</v>
      </c>
      <c r="D63" s="223"/>
    </row>
    <row r="64" spans="2:4" ht="15">
      <c r="B64" s="470"/>
      <c r="C64" s="222" t="s">
        <v>63</v>
      </c>
      <c r="D64" s="223"/>
    </row>
    <row r="65" spans="2:4" ht="15">
      <c r="B65" s="470"/>
      <c r="C65" s="222" t="s">
        <v>64</v>
      </c>
      <c r="D65" s="223"/>
    </row>
    <row r="66" spans="2:4" ht="15">
      <c r="B66" s="470"/>
      <c r="C66" s="222" t="s">
        <v>65</v>
      </c>
      <c r="D66" s="223"/>
    </row>
    <row r="67" spans="2:4" ht="15">
      <c r="B67" s="470"/>
      <c r="C67" s="222" t="s">
        <v>66</v>
      </c>
      <c r="D67" s="223"/>
    </row>
    <row r="68" spans="2:4" ht="15">
      <c r="B68" s="470"/>
      <c r="C68" s="222" t="s">
        <v>67</v>
      </c>
      <c r="D68" s="223"/>
    </row>
    <row r="69" spans="2:4" ht="15.75" thickBot="1">
      <c r="B69" s="471"/>
      <c r="C69" s="224" t="s">
        <v>68</v>
      </c>
      <c r="D69" s="225"/>
    </row>
  </sheetData>
  <sheetProtection/>
  <mergeCells count="14">
    <mergeCell ref="B8:D8"/>
    <mergeCell ref="B58:B69"/>
    <mergeCell ref="B46:B57"/>
    <mergeCell ref="E2:G2"/>
    <mergeCell ref="H2:S2"/>
    <mergeCell ref="B16:B21"/>
    <mergeCell ref="B22:B33"/>
    <mergeCell ref="B34:B45"/>
    <mergeCell ref="T2:AE2"/>
    <mergeCell ref="B4:D4"/>
    <mergeCell ref="B5:D5"/>
    <mergeCell ref="B6:D6"/>
    <mergeCell ref="B7:D7"/>
    <mergeCell ref="AF2:AI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526"/>
  <sheetViews>
    <sheetView showGridLines="0" tabSelected="1" zoomScalePageLayoutView="0" workbookViewId="0" topLeftCell="A28">
      <selection activeCell="B57" sqref="B57:G58"/>
    </sheetView>
  </sheetViews>
  <sheetFormatPr defaultColWidth="11.421875" defaultRowHeight="15"/>
  <cols>
    <col min="1" max="1" width="2.8515625" style="16" customWidth="1"/>
    <col min="2" max="2" width="9.57421875" style="16" customWidth="1"/>
    <col min="3" max="3" width="18.421875" style="16" bestFit="1" customWidth="1"/>
    <col min="4" max="4" width="13.00390625" style="16" customWidth="1"/>
    <col min="5" max="5" width="11.8515625" style="16" customWidth="1"/>
    <col min="6" max="6" width="13.00390625" style="16" customWidth="1"/>
    <col min="7" max="7" width="12.140625" style="16" customWidth="1"/>
    <col min="8" max="8" width="2.00390625" style="0" customWidth="1"/>
    <col min="10" max="10" width="18.421875" style="0" bestFit="1" customWidth="1"/>
    <col min="13" max="13" width="12.57421875" style="0" customWidth="1"/>
    <col min="14" max="14" width="13.421875" style="0" customWidth="1"/>
    <col min="15" max="15" width="1.8515625" style="0" customWidth="1"/>
    <col min="16" max="16" width="11.421875" style="17" customWidth="1"/>
    <col min="17" max="17" width="13.57421875" style="0" customWidth="1"/>
    <col min="19" max="19" width="14.00390625" style="0" customWidth="1"/>
    <col min="20" max="20" width="13.140625" style="0" customWidth="1"/>
    <col min="21" max="21" width="17.140625" style="0" bestFit="1" customWidth="1"/>
    <col min="22" max="22" width="2.140625" style="0" customWidth="1"/>
    <col min="24" max="24" width="13.57421875" style="0" customWidth="1"/>
    <col min="26" max="26" width="5.00390625" style="16" bestFit="1" customWidth="1"/>
    <col min="27" max="47" width="11.421875" style="16" customWidth="1"/>
  </cols>
  <sheetData>
    <row r="1" s="16" customFormat="1" ht="9.75" customHeight="1">
      <c r="P1" s="15"/>
    </row>
    <row r="2" spans="2:48" ht="18.75">
      <c r="B2" s="408" t="s">
        <v>178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AV2" s="16"/>
    </row>
    <row r="3" spans="8:48" ht="8.25" customHeight="1" thickBot="1">
      <c r="H3" s="14"/>
      <c r="I3" s="14"/>
      <c r="J3" s="14"/>
      <c r="K3" s="14"/>
      <c r="L3" s="14"/>
      <c r="M3" s="14"/>
      <c r="N3" s="14"/>
      <c r="O3" s="14"/>
      <c r="P3" s="235"/>
      <c r="Q3" s="14"/>
      <c r="R3" s="14"/>
      <c r="S3" s="14"/>
      <c r="T3" s="178"/>
      <c r="U3" s="178"/>
      <c r="V3" s="18"/>
      <c r="W3" s="18"/>
      <c r="X3" s="18"/>
      <c r="Y3" s="18"/>
      <c r="AV3" s="16"/>
    </row>
    <row r="4" spans="2:25" ht="19.5" customHeight="1" thickBot="1">
      <c r="B4" s="412" t="s">
        <v>137</v>
      </c>
      <c r="C4" s="413"/>
      <c r="H4" s="14"/>
      <c r="I4" s="14"/>
      <c r="J4" s="14"/>
      <c r="K4" s="14"/>
      <c r="L4" s="14"/>
      <c r="M4" s="14"/>
      <c r="N4" s="22"/>
      <c r="O4" s="14"/>
      <c r="P4" s="235"/>
      <c r="Q4" s="14"/>
      <c r="R4" s="14"/>
      <c r="S4" s="14"/>
      <c r="T4" s="178"/>
      <c r="U4" s="179"/>
      <c r="V4" s="18"/>
      <c r="W4" s="18"/>
      <c r="X4" s="18"/>
      <c r="Y4" s="16"/>
    </row>
    <row r="5" spans="2:25" ht="19.5" thickBot="1">
      <c r="B5" s="414" t="s">
        <v>138</v>
      </c>
      <c r="C5" s="415"/>
      <c r="H5" s="14"/>
      <c r="I5" s="14"/>
      <c r="J5" s="14"/>
      <c r="K5" s="14"/>
      <c r="L5" s="14"/>
      <c r="M5" s="14"/>
      <c r="N5" s="19"/>
      <c r="O5" s="14"/>
      <c r="P5" s="235"/>
      <c r="Q5" s="14"/>
      <c r="R5" s="14"/>
      <c r="S5" s="14"/>
      <c r="T5" s="178"/>
      <c r="U5" s="179"/>
      <c r="V5" s="18"/>
      <c r="W5" s="18"/>
      <c r="X5" s="18"/>
      <c r="Y5" s="16"/>
    </row>
    <row r="6" spans="2:25" ht="19.5" thickBot="1">
      <c r="B6" s="416" t="s">
        <v>139</v>
      </c>
      <c r="C6" s="417"/>
      <c r="H6" s="14"/>
      <c r="I6" s="14"/>
      <c r="J6" s="14"/>
      <c r="K6" s="14"/>
      <c r="L6" s="14"/>
      <c r="M6" s="14"/>
      <c r="N6" s="19"/>
      <c r="O6" s="14"/>
      <c r="P6" s="235"/>
      <c r="Q6" s="14"/>
      <c r="R6" s="14"/>
      <c r="S6" s="14"/>
      <c r="T6" s="178"/>
      <c r="U6" s="179"/>
      <c r="V6" s="18"/>
      <c r="W6" s="18"/>
      <c r="X6" s="18"/>
      <c r="Y6" s="16"/>
    </row>
    <row r="7" s="16" customFormat="1" ht="7.5" customHeight="1" thickBot="1">
      <c r="P7" s="15"/>
    </row>
    <row r="8" spans="2:47" ht="16.5" thickBot="1">
      <c r="B8" s="409" t="s">
        <v>208</v>
      </c>
      <c r="C8" s="410"/>
      <c r="D8" s="410"/>
      <c r="E8" s="410"/>
      <c r="F8" s="410"/>
      <c r="G8" s="411"/>
      <c r="H8" s="16"/>
      <c r="I8" s="409" t="s">
        <v>205</v>
      </c>
      <c r="J8" s="410"/>
      <c r="K8" s="410"/>
      <c r="L8" s="410"/>
      <c r="M8" s="410"/>
      <c r="N8" s="411"/>
      <c r="P8" s="409" t="s">
        <v>204</v>
      </c>
      <c r="Q8" s="410"/>
      <c r="R8" s="410"/>
      <c r="S8" s="410"/>
      <c r="T8" s="410"/>
      <c r="U8" s="41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2:47" ht="39" thickBot="1">
      <c r="B9" s="289" t="s">
        <v>117</v>
      </c>
      <c r="C9" s="289" t="s">
        <v>116</v>
      </c>
      <c r="D9" s="289" t="s">
        <v>55</v>
      </c>
      <c r="E9" s="289" t="s">
        <v>75</v>
      </c>
      <c r="F9" s="289" t="s">
        <v>5</v>
      </c>
      <c r="G9" s="289" t="s">
        <v>21</v>
      </c>
      <c r="H9" s="16"/>
      <c r="I9" s="328" t="s">
        <v>117</v>
      </c>
      <c r="J9" s="328" t="s">
        <v>116</v>
      </c>
      <c r="K9" s="328" t="s">
        <v>55</v>
      </c>
      <c r="L9" s="328" t="s">
        <v>75</v>
      </c>
      <c r="M9" s="328" t="s">
        <v>5</v>
      </c>
      <c r="N9" s="328" t="s">
        <v>21</v>
      </c>
      <c r="P9" s="288" t="s">
        <v>117</v>
      </c>
      <c r="Q9" s="288" t="s">
        <v>116</v>
      </c>
      <c r="R9" s="288" t="s">
        <v>55</v>
      </c>
      <c r="S9" s="288" t="s">
        <v>75</v>
      </c>
      <c r="T9" s="288" t="s">
        <v>5</v>
      </c>
      <c r="U9" s="288" t="s">
        <v>21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2:47" ht="15.75">
      <c r="B10" s="57">
        <v>1</v>
      </c>
      <c r="C10" s="233" t="s">
        <v>0</v>
      </c>
      <c r="D10" s="233">
        <v>700</v>
      </c>
      <c r="E10" s="233">
        <v>1994</v>
      </c>
      <c r="F10" s="166">
        <v>1</v>
      </c>
      <c r="G10" s="167">
        <v>1</v>
      </c>
      <c r="H10" s="16"/>
      <c r="I10" s="332">
        <v>1</v>
      </c>
      <c r="J10" s="333" t="s">
        <v>77</v>
      </c>
      <c r="K10" s="333">
        <v>700</v>
      </c>
      <c r="L10" s="333">
        <v>2663</v>
      </c>
      <c r="M10" s="334">
        <v>1</v>
      </c>
      <c r="N10" s="335">
        <v>1</v>
      </c>
      <c r="P10" s="280">
        <v>1</v>
      </c>
      <c r="Q10" s="233" t="s">
        <v>0</v>
      </c>
      <c r="R10" s="233">
        <v>700</v>
      </c>
      <c r="S10" s="233">
        <v>2168</v>
      </c>
      <c r="T10" s="166">
        <v>1</v>
      </c>
      <c r="U10" s="167">
        <v>1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ht="15.75">
      <c r="B11" s="61">
        <v>1</v>
      </c>
      <c r="C11" s="234" t="s">
        <v>78</v>
      </c>
      <c r="D11" s="234">
        <v>700</v>
      </c>
      <c r="E11" s="234">
        <v>1199</v>
      </c>
      <c r="F11" s="168">
        <v>1</v>
      </c>
      <c r="G11" s="169">
        <v>1</v>
      </c>
      <c r="H11" s="16"/>
      <c r="I11" s="336">
        <v>1</v>
      </c>
      <c r="J11" s="330" t="s">
        <v>0</v>
      </c>
      <c r="K11" s="330">
        <v>700</v>
      </c>
      <c r="L11" s="330">
        <v>2174</v>
      </c>
      <c r="M11" s="331">
        <v>1</v>
      </c>
      <c r="N11" s="337">
        <v>1</v>
      </c>
      <c r="P11" s="279">
        <v>1</v>
      </c>
      <c r="Q11" s="234" t="s">
        <v>13</v>
      </c>
      <c r="R11" s="234">
        <v>700</v>
      </c>
      <c r="S11" s="234">
        <v>1975</v>
      </c>
      <c r="T11" s="168">
        <v>1</v>
      </c>
      <c r="U11" s="169">
        <v>1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ht="15.75">
      <c r="B12" s="61">
        <v>1</v>
      </c>
      <c r="C12" s="234" t="s">
        <v>26</v>
      </c>
      <c r="D12" s="234">
        <v>700</v>
      </c>
      <c r="E12" s="234">
        <v>1000</v>
      </c>
      <c r="F12" s="168">
        <v>1</v>
      </c>
      <c r="G12" s="169">
        <v>1</v>
      </c>
      <c r="H12" s="16"/>
      <c r="I12" s="336">
        <v>1</v>
      </c>
      <c r="J12" s="330" t="s">
        <v>78</v>
      </c>
      <c r="K12" s="330">
        <v>700</v>
      </c>
      <c r="L12" s="330">
        <v>1354</v>
      </c>
      <c r="M12" s="331">
        <v>1</v>
      </c>
      <c r="N12" s="337">
        <v>1</v>
      </c>
      <c r="P12" s="279">
        <v>1</v>
      </c>
      <c r="Q12" s="234" t="s">
        <v>78</v>
      </c>
      <c r="R12" s="234">
        <v>700</v>
      </c>
      <c r="S12" s="234">
        <v>1291</v>
      </c>
      <c r="T12" s="168">
        <v>1</v>
      </c>
      <c r="U12" s="169">
        <v>1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2:47" ht="15.75">
      <c r="B13" s="61">
        <v>1</v>
      </c>
      <c r="C13" s="234" t="s">
        <v>37</v>
      </c>
      <c r="D13" s="234">
        <v>700</v>
      </c>
      <c r="E13" s="234">
        <v>753</v>
      </c>
      <c r="F13" s="168">
        <v>1</v>
      </c>
      <c r="G13" s="169">
        <v>1</v>
      </c>
      <c r="H13" s="16"/>
      <c r="I13" s="336">
        <v>1</v>
      </c>
      <c r="J13" s="330" t="s">
        <v>97</v>
      </c>
      <c r="K13" s="330">
        <v>400</v>
      </c>
      <c r="L13" s="330">
        <v>1019</v>
      </c>
      <c r="M13" s="331">
        <v>1</v>
      </c>
      <c r="N13" s="337">
        <v>1</v>
      </c>
      <c r="P13" s="279">
        <v>1</v>
      </c>
      <c r="Q13" s="234" t="s">
        <v>26</v>
      </c>
      <c r="R13" s="234">
        <v>700</v>
      </c>
      <c r="S13" s="234">
        <v>1270</v>
      </c>
      <c r="T13" s="168">
        <v>1</v>
      </c>
      <c r="U13" s="169">
        <v>1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ht="15.75">
      <c r="B14" s="61">
        <v>1</v>
      </c>
      <c r="C14" s="234" t="s">
        <v>97</v>
      </c>
      <c r="D14" s="234">
        <v>400</v>
      </c>
      <c r="E14" s="234">
        <v>951</v>
      </c>
      <c r="F14" s="168">
        <v>1</v>
      </c>
      <c r="G14" s="169">
        <v>1</v>
      </c>
      <c r="H14" s="16"/>
      <c r="I14" s="336">
        <v>1</v>
      </c>
      <c r="J14" s="330" t="s">
        <v>24</v>
      </c>
      <c r="K14" s="330">
        <v>400</v>
      </c>
      <c r="L14" s="330">
        <v>900</v>
      </c>
      <c r="M14" s="331">
        <v>1</v>
      </c>
      <c r="N14" s="337">
        <v>1</v>
      </c>
      <c r="P14" s="279">
        <v>1</v>
      </c>
      <c r="Q14" s="234" t="s">
        <v>97</v>
      </c>
      <c r="R14" s="234">
        <v>400</v>
      </c>
      <c r="S14" s="234">
        <v>1133</v>
      </c>
      <c r="T14" s="168">
        <v>1</v>
      </c>
      <c r="U14" s="169">
        <v>1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2:47" ht="15.75">
      <c r="B15" s="61">
        <v>1</v>
      </c>
      <c r="C15" s="234" t="s">
        <v>24</v>
      </c>
      <c r="D15" s="234">
        <v>400</v>
      </c>
      <c r="E15" s="234">
        <v>914</v>
      </c>
      <c r="F15" s="168">
        <v>1</v>
      </c>
      <c r="G15" s="169">
        <v>1</v>
      </c>
      <c r="H15" s="16"/>
      <c r="I15" s="336">
        <v>1</v>
      </c>
      <c r="J15" s="330" t="s">
        <v>51</v>
      </c>
      <c r="K15" s="330">
        <v>400</v>
      </c>
      <c r="L15" s="330">
        <v>782</v>
      </c>
      <c r="M15" s="331">
        <v>1</v>
      </c>
      <c r="N15" s="337">
        <v>1</v>
      </c>
      <c r="P15" s="279">
        <v>1</v>
      </c>
      <c r="Q15" s="234" t="s">
        <v>36</v>
      </c>
      <c r="R15" s="234">
        <v>400</v>
      </c>
      <c r="S15" s="234">
        <v>895</v>
      </c>
      <c r="T15" s="168">
        <v>1</v>
      </c>
      <c r="U15" s="169">
        <v>1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ht="15.75">
      <c r="B16" s="61">
        <v>1</v>
      </c>
      <c r="C16" s="234" t="s">
        <v>36</v>
      </c>
      <c r="D16" s="234">
        <v>400</v>
      </c>
      <c r="E16" s="234">
        <v>890</v>
      </c>
      <c r="F16" s="168">
        <v>1</v>
      </c>
      <c r="G16" s="169">
        <v>1</v>
      </c>
      <c r="H16" s="16"/>
      <c r="I16" s="336">
        <v>1</v>
      </c>
      <c r="J16" s="330" t="s">
        <v>54</v>
      </c>
      <c r="K16" s="330">
        <v>400</v>
      </c>
      <c r="L16" s="330">
        <v>757</v>
      </c>
      <c r="M16" s="331">
        <v>1</v>
      </c>
      <c r="N16" s="337">
        <v>1</v>
      </c>
      <c r="P16" s="279">
        <v>1</v>
      </c>
      <c r="Q16" s="234" t="s">
        <v>24</v>
      </c>
      <c r="R16" s="234">
        <v>400</v>
      </c>
      <c r="S16" s="234">
        <v>885</v>
      </c>
      <c r="T16" s="168">
        <v>1</v>
      </c>
      <c r="U16" s="169">
        <v>1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ht="15.75">
      <c r="B17" s="61">
        <v>1</v>
      </c>
      <c r="C17" s="234" t="s">
        <v>52</v>
      </c>
      <c r="D17" s="234">
        <v>400</v>
      </c>
      <c r="E17" s="234">
        <v>772</v>
      </c>
      <c r="F17" s="168">
        <v>1</v>
      </c>
      <c r="G17" s="169">
        <v>1</v>
      </c>
      <c r="H17" s="16"/>
      <c r="I17" s="336">
        <v>1</v>
      </c>
      <c r="J17" s="330" t="s">
        <v>52</v>
      </c>
      <c r="K17" s="330">
        <v>400</v>
      </c>
      <c r="L17" s="330">
        <v>723</v>
      </c>
      <c r="M17" s="331">
        <v>1</v>
      </c>
      <c r="N17" s="337">
        <v>1</v>
      </c>
      <c r="P17" s="279">
        <v>1</v>
      </c>
      <c r="Q17" s="234" t="s">
        <v>103</v>
      </c>
      <c r="R17" s="234">
        <v>400</v>
      </c>
      <c r="S17" s="234">
        <v>804</v>
      </c>
      <c r="T17" s="168">
        <v>1</v>
      </c>
      <c r="U17" s="169">
        <v>1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47" ht="15.75">
      <c r="B18" s="61">
        <v>1</v>
      </c>
      <c r="C18" s="234" t="s">
        <v>54</v>
      </c>
      <c r="D18" s="234">
        <v>400</v>
      </c>
      <c r="E18" s="234">
        <v>716</v>
      </c>
      <c r="F18" s="168">
        <v>1</v>
      </c>
      <c r="G18" s="169">
        <v>1</v>
      </c>
      <c r="H18" s="16"/>
      <c r="I18" s="336">
        <v>1</v>
      </c>
      <c r="J18" s="330" t="s">
        <v>16</v>
      </c>
      <c r="K18" s="330">
        <v>400</v>
      </c>
      <c r="L18" s="330">
        <v>696</v>
      </c>
      <c r="M18" s="331">
        <v>1</v>
      </c>
      <c r="N18" s="337">
        <v>1</v>
      </c>
      <c r="P18" s="279">
        <v>1</v>
      </c>
      <c r="Q18" s="234" t="s">
        <v>16</v>
      </c>
      <c r="R18" s="234">
        <v>400</v>
      </c>
      <c r="S18" s="234">
        <v>803</v>
      </c>
      <c r="T18" s="168">
        <v>1</v>
      </c>
      <c r="U18" s="169">
        <v>1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2:47" ht="15.75">
      <c r="B19" s="61">
        <v>1</v>
      </c>
      <c r="C19" s="234" t="s">
        <v>16</v>
      </c>
      <c r="D19" s="234">
        <v>400</v>
      </c>
      <c r="E19" s="234">
        <v>703</v>
      </c>
      <c r="F19" s="168">
        <v>1</v>
      </c>
      <c r="G19" s="169">
        <v>1</v>
      </c>
      <c r="H19" s="16"/>
      <c r="I19" s="336">
        <v>1</v>
      </c>
      <c r="J19" s="330" t="s">
        <v>110</v>
      </c>
      <c r="K19" s="330">
        <v>400</v>
      </c>
      <c r="L19" s="330">
        <v>661</v>
      </c>
      <c r="M19" s="331">
        <v>1</v>
      </c>
      <c r="N19" s="337">
        <v>1</v>
      </c>
      <c r="P19" s="279">
        <v>1</v>
      </c>
      <c r="Q19" s="234" t="s">
        <v>51</v>
      </c>
      <c r="R19" s="234">
        <v>400</v>
      </c>
      <c r="S19" s="234">
        <v>623</v>
      </c>
      <c r="T19" s="168">
        <v>1</v>
      </c>
      <c r="U19" s="169">
        <v>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2:47" ht="15.75">
      <c r="B20" s="61">
        <v>1</v>
      </c>
      <c r="C20" s="234" t="s">
        <v>103</v>
      </c>
      <c r="D20" s="234">
        <v>400</v>
      </c>
      <c r="E20" s="234">
        <v>688</v>
      </c>
      <c r="F20" s="168">
        <v>1</v>
      </c>
      <c r="G20" s="169">
        <v>1</v>
      </c>
      <c r="H20" s="16"/>
      <c r="I20" s="336">
        <v>1</v>
      </c>
      <c r="J20" s="330" t="s">
        <v>3</v>
      </c>
      <c r="K20" s="330">
        <v>400</v>
      </c>
      <c r="L20" s="330">
        <v>593</v>
      </c>
      <c r="M20" s="331">
        <v>1</v>
      </c>
      <c r="N20" s="337">
        <v>1</v>
      </c>
      <c r="P20" s="279">
        <v>1</v>
      </c>
      <c r="Q20" s="234" t="s">
        <v>52</v>
      </c>
      <c r="R20" s="234">
        <v>400</v>
      </c>
      <c r="S20" s="234">
        <v>533</v>
      </c>
      <c r="T20" s="168">
        <v>1</v>
      </c>
      <c r="U20" s="169">
        <v>1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2:47" ht="15.75">
      <c r="B21" s="61">
        <v>1</v>
      </c>
      <c r="C21" s="234" t="s">
        <v>51</v>
      </c>
      <c r="D21" s="234">
        <v>400</v>
      </c>
      <c r="E21" s="234">
        <v>619</v>
      </c>
      <c r="F21" s="168">
        <v>1</v>
      </c>
      <c r="G21" s="169">
        <v>1</v>
      </c>
      <c r="H21" s="16"/>
      <c r="I21" s="336">
        <v>1</v>
      </c>
      <c r="J21" s="330" t="s">
        <v>98</v>
      </c>
      <c r="K21" s="330">
        <v>400</v>
      </c>
      <c r="L21" s="330">
        <v>551</v>
      </c>
      <c r="M21" s="331">
        <v>1</v>
      </c>
      <c r="N21" s="337">
        <v>1</v>
      </c>
      <c r="P21" s="279">
        <v>2</v>
      </c>
      <c r="Q21" s="234" t="s">
        <v>77</v>
      </c>
      <c r="R21" s="234">
        <v>700</v>
      </c>
      <c r="S21" s="234">
        <v>2620</v>
      </c>
      <c r="T21" s="168">
        <v>0.9996</v>
      </c>
      <c r="U21" s="169">
        <v>0.9998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ht="15.75">
      <c r="B22" s="61">
        <v>1</v>
      </c>
      <c r="C22" s="234" t="s">
        <v>50</v>
      </c>
      <c r="D22" s="234">
        <v>400</v>
      </c>
      <c r="E22" s="234">
        <v>561</v>
      </c>
      <c r="F22" s="168">
        <v>1</v>
      </c>
      <c r="G22" s="169">
        <v>1</v>
      </c>
      <c r="H22" s="16"/>
      <c r="I22" s="336">
        <v>1</v>
      </c>
      <c r="J22" s="330" t="s">
        <v>103</v>
      </c>
      <c r="K22" s="330">
        <v>400</v>
      </c>
      <c r="L22" s="330">
        <v>533</v>
      </c>
      <c r="M22" s="331">
        <v>1</v>
      </c>
      <c r="N22" s="337">
        <v>1</v>
      </c>
      <c r="P22" s="279">
        <v>3</v>
      </c>
      <c r="Q22" s="234" t="s">
        <v>43</v>
      </c>
      <c r="R22" s="234">
        <v>700</v>
      </c>
      <c r="S22" s="234">
        <v>1830</v>
      </c>
      <c r="T22" s="168">
        <v>0.9983</v>
      </c>
      <c r="U22" s="169">
        <v>0.99915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ht="15.75">
      <c r="B23" s="61">
        <v>1</v>
      </c>
      <c r="C23" s="234" t="s">
        <v>47</v>
      </c>
      <c r="D23" s="234">
        <v>400</v>
      </c>
      <c r="E23" s="234">
        <v>556</v>
      </c>
      <c r="F23" s="168">
        <v>1</v>
      </c>
      <c r="G23" s="169">
        <v>1</v>
      </c>
      <c r="H23" s="16"/>
      <c r="I23" s="336">
        <v>1</v>
      </c>
      <c r="J23" s="330" t="s">
        <v>50</v>
      </c>
      <c r="K23" s="330">
        <v>400</v>
      </c>
      <c r="L23" s="330">
        <v>513</v>
      </c>
      <c r="M23" s="331">
        <v>1</v>
      </c>
      <c r="N23" s="337">
        <v>1</v>
      </c>
      <c r="P23" s="279">
        <v>4</v>
      </c>
      <c r="Q23" s="234" t="s">
        <v>37</v>
      </c>
      <c r="R23" s="234">
        <v>700</v>
      </c>
      <c r="S23" s="234">
        <v>916</v>
      </c>
      <c r="T23" s="168">
        <v>0.9989</v>
      </c>
      <c r="U23" s="169">
        <v>0.9990055555555555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47" ht="15.75">
      <c r="B24" s="61">
        <v>1</v>
      </c>
      <c r="C24" s="234" t="s">
        <v>198</v>
      </c>
      <c r="D24" s="234">
        <v>400</v>
      </c>
      <c r="E24" s="234">
        <v>545</v>
      </c>
      <c r="F24" s="168">
        <v>1</v>
      </c>
      <c r="G24" s="169">
        <v>1</v>
      </c>
      <c r="H24" s="16"/>
      <c r="I24" s="336">
        <v>1</v>
      </c>
      <c r="J24" s="330" t="s">
        <v>48</v>
      </c>
      <c r="K24" s="330">
        <v>400</v>
      </c>
      <c r="L24" s="330">
        <v>502</v>
      </c>
      <c r="M24" s="331">
        <v>1</v>
      </c>
      <c r="N24" s="337">
        <v>1</v>
      </c>
      <c r="P24" s="279">
        <v>5</v>
      </c>
      <c r="Q24" s="234" t="s">
        <v>14</v>
      </c>
      <c r="R24" s="234">
        <v>700</v>
      </c>
      <c r="S24" s="234">
        <v>1723</v>
      </c>
      <c r="T24" s="168">
        <v>0.9981</v>
      </c>
      <c r="U24" s="169">
        <v>0.9987828584149598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2:47" ht="15.75">
      <c r="B25" s="61">
        <v>1</v>
      </c>
      <c r="C25" s="234" t="s">
        <v>48</v>
      </c>
      <c r="D25" s="234">
        <v>400</v>
      </c>
      <c r="E25" s="234">
        <v>456</v>
      </c>
      <c r="F25" s="168">
        <v>1</v>
      </c>
      <c r="G25" s="169">
        <v>1</v>
      </c>
      <c r="H25" s="16"/>
      <c r="I25" s="336">
        <v>1</v>
      </c>
      <c r="J25" s="330" t="s">
        <v>76</v>
      </c>
      <c r="K25" s="330">
        <v>400</v>
      </c>
      <c r="L25" s="330">
        <v>451</v>
      </c>
      <c r="M25" s="331">
        <v>1</v>
      </c>
      <c r="N25" s="337">
        <v>1</v>
      </c>
      <c r="P25" s="279">
        <v>6</v>
      </c>
      <c r="Q25" s="234" t="s">
        <v>100</v>
      </c>
      <c r="R25" s="234">
        <v>400</v>
      </c>
      <c r="S25" s="234">
        <v>664</v>
      </c>
      <c r="T25" s="168">
        <v>0.9972</v>
      </c>
      <c r="U25" s="169">
        <v>0.9985999999999999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ht="15.75">
      <c r="B26" s="61">
        <v>2</v>
      </c>
      <c r="C26" s="234" t="s">
        <v>77</v>
      </c>
      <c r="D26" s="234">
        <v>700</v>
      </c>
      <c r="E26" s="234">
        <v>3331</v>
      </c>
      <c r="F26" s="168">
        <v>0.9997</v>
      </c>
      <c r="G26" s="169">
        <v>0.99985</v>
      </c>
      <c r="H26" s="16"/>
      <c r="I26" s="336">
        <v>2</v>
      </c>
      <c r="J26" s="330" t="s">
        <v>13</v>
      </c>
      <c r="K26" s="330">
        <v>700</v>
      </c>
      <c r="L26" s="330">
        <v>1871</v>
      </c>
      <c r="M26" s="331">
        <v>0.999</v>
      </c>
      <c r="N26" s="337">
        <v>0.9995</v>
      </c>
      <c r="P26" s="279">
        <v>7</v>
      </c>
      <c r="Q26" s="234" t="s">
        <v>50</v>
      </c>
      <c r="R26" s="234">
        <v>400</v>
      </c>
      <c r="S26" s="234">
        <v>704</v>
      </c>
      <c r="T26" s="168">
        <v>0.9986</v>
      </c>
      <c r="U26" s="169">
        <v>0.9985771084337349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ht="15.75">
      <c r="B27" s="61">
        <v>3</v>
      </c>
      <c r="C27" s="234" t="s">
        <v>110</v>
      </c>
      <c r="D27" s="234">
        <v>400</v>
      </c>
      <c r="E27" s="234">
        <v>591</v>
      </c>
      <c r="F27" s="168">
        <v>0.9984</v>
      </c>
      <c r="G27" s="169">
        <v>0.9992</v>
      </c>
      <c r="H27" s="16"/>
      <c r="I27" s="336">
        <v>3</v>
      </c>
      <c r="J27" s="330" t="s">
        <v>12</v>
      </c>
      <c r="K27" s="330">
        <v>400</v>
      </c>
      <c r="L27" s="330">
        <v>2017</v>
      </c>
      <c r="M27" s="331">
        <v>0.9988</v>
      </c>
      <c r="N27" s="337">
        <v>0.9994000000000001</v>
      </c>
      <c r="P27" s="279">
        <v>8</v>
      </c>
      <c r="Q27" s="234" t="s">
        <v>198</v>
      </c>
      <c r="R27" s="234">
        <v>400</v>
      </c>
      <c r="S27" s="234">
        <v>557</v>
      </c>
      <c r="T27" s="168">
        <v>0.9988</v>
      </c>
      <c r="U27" s="169">
        <v>0.9985735537190082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2:47" ht="15.75">
      <c r="B28" s="61">
        <v>4</v>
      </c>
      <c r="C28" s="234" t="s">
        <v>105</v>
      </c>
      <c r="D28" s="234">
        <v>400</v>
      </c>
      <c r="E28" s="234">
        <v>478</v>
      </c>
      <c r="F28" s="168">
        <v>0.998</v>
      </c>
      <c r="G28" s="169">
        <v>0.999</v>
      </c>
      <c r="H28" s="16"/>
      <c r="I28" s="336">
        <v>3</v>
      </c>
      <c r="J28" s="330" t="s">
        <v>111</v>
      </c>
      <c r="K28" s="330">
        <v>400</v>
      </c>
      <c r="L28" s="330">
        <v>816</v>
      </c>
      <c r="M28" s="331">
        <v>0.9987</v>
      </c>
      <c r="N28" s="337">
        <v>0.99935</v>
      </c>
      <c r="P28" s="279">
        <v>9</v>
      </c>
      <c r="Q28" s="234" t="s">
        <v>76</v>
      </c>
      <c r="R28" s="234">
        <v>400</v>
      </c>
      <c r="S28" s="234">
        <v>424</v>
      </c>
      <c r="T28" s="168">
        <v>0.9986</v>
      </c>
      <c r="U28" s="169">
        <v>0.9985227979274611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2:47" ht="15.75">
      <c r="B29" s="61">
        <v>5</v>
      </c>
      <c r="C29" s="234" t="s">
        <v>43</v>
      </c>
      <c r="D29" s="234">
        <v>700</v>
      </c>
      <c r="E29" s="234">
        <v>1634</v>
      </c>
      <c r="F29" s="168">
        <v>0.9975</v>
      </c>
      <c r="G29" s="169">
        <v>0.99875</v>
      </c>
      <c r="H29" s="16"/>
      <c r="I29" s="336">
        <v>4</v>
      </c>
      <c r="J29" s="329" t="s">
        <v>162</v>
      </c>
      <c r="K29" s="330">
        <v>400</v>
      </c>
      <c r="L29" s="330">
        <v>666</v>
      </c>
      <c r="M29" s="331">
        <v>0.9984</v>
      </c>
      <c r="N29" s="337">
        <v>0.9992</v>
      </c>
      <c r="P29" s="279">
        <v>10</v>
      </c>
      <c r="Q29" s="234" t="s">
        <v>199</v>
      </c>
      <c r="R29" s="234">
        <v>700</v>
      </c>
      <c r="S29" s="234">
        <v>1551</v>
      </c>
      <c r="T29" s="168">
        <v>0.9968</v>
      </c>
      <c r="U29" s="169">
        <v>0.9984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2:47" ht="15.75">
      <c r="B30" s="61">
        <v>6</v>
      </c>
      <c r="C30" s="234" t="s">
        <v>13</v>
      </c>
      <c r="D30" s="234">
        <v>700</v>
      </c>
      <c r="E30" s="234">
        <v>1752</v>
      </c>
      <c r="F30" s="168">
        <v>0.9973</v>
      </c>
      <c r="G30" s="169">
        <v>0.99865</v>
      </c>
      <c r="H30" s="16"/>
      <c r="I30" s="336">
        <v>5</v>
      </c>
      <c r="J30" s="330" t="s">
        <v>105</v>
      </c>
      <c r="K30" s="330">
        <v>400</v>
      </c>
      <c r="L30" s="330">
        <v>500</v>
      </c>
      <c r="M30" s="331">
        <v>0.9982</v>
      </c>
      <c r="N30" s="337">
        <v>0.9991</v>
      </c>
      <c r="P30" s="279">
        <v>11</v>
      </c>
      <c r="Q30" s="234" t="s">
        <v>111</v>
      </c>
      <c r="R30" s="234">
        <v>400</v>
      </c>
      <c r="S30" s="234">
        <v>746</v>
      </c>
      <c r="T30" s="168">
        <v>0.9965</v>
      </c>
      <c r="U30" s="169">
        <v>0.9982500000000001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ht="15.75">
      <c r="B31" s="61">
        <v>7</v>
      </c>
      <c r="C31" s="234" t="s">
        <v>111</v>
      </c>
      <c r="D31" s="234">
        <v>400</v>
      </c>
      <c r="E31" s="234">
        <v>888</v>
      </c>
      <c r="F31" s="168">
        <v>0.9966</v>
      </c>
      <c r="G31" s="169">
        <v>0.9983</v>
      </c>
      <c r="H31" s="16"/>
      <c r="I31" s="336">
        <v>6</v>
      </c>
      <c r="J31" s="329" t="s">
        <v>163</v>
      </c>
      <c r="K31" s="330">
        <v>700</v>
      </c>
      <c r="L31" s="330">
        <v>1360</v>
      </c>
      <c r="M31" s="331">
        <v>0.998</v>
      </c>
      <c r="N31" s="337">
        <v>0.999</v>
      </c>
      <c r="P31" s="279">
        <v>12</v>
      </c>
      <c r="Q31" s="234" t="s">
        <v>48</v>
      </c>
      <c r="R31" s="234">
        <v>400</v>
      </c>
      <c r="S31" s="234">
        <v>538</v>
      </c>
      <c r="T31" s="168">
        <v>0.9961</v>
      </c>
      <c r="U31" s="169">
        <v>0.99805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2:47" ht="15.75">
      <c r="B32" s="61">
        <v>7</v>
      </c>
      <c r="C32" s="234" t="s">
        <v>98</v>
      </c>
      <c r="D32" s="234">
        <v>400</v>
      </c>
      <c r="E32" s="234">
        <v>623</v>
      </c>
      <c r="F32" s="168">
        <v>0.9966</v>
      </c>
      <c r="G32" s="169">
        <v>0.9983</v>
      </c>
      <c r="H32" s="16"/>
      <c r="I32" s="336">
        <v>7</v>
      </c>
      <c r="J32" s="330" t="s">
        <v>14</v>
      </c>
      <c r="K32" s="330">
        <v>700</v>
      </c>
      <c r="L32" s="330">
        <v>2014</v>
      </c>
      <c r="M32" s="331">
        <v>0.998</v>
      </c>
      <c r="N32" s="337">
        <v>0.9987777777777778</v>
      </c>
      <c r="P32" s="279">
        <v>13</v>
      </c>
      <c r="Q32" s="234" t="s">
        <v>17</v>
      </c>
      <c r="R32" s="234">
        <v>400</v>
      </c>
      <c r="S32" s="234">
        <v>625</v>
      </c>
      <c r="T32" s="168">
        <v>0.996</v>
      </c>
      <c r="U32" s="169">
        <v>0.998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ht="15.75">
      <c r="B33" s="61">
        <v>8</v>
      </c>
      <c r="C33" s="234" t="s">
        <v>3</v>
      </c>
      <c r="D33" s="234">
        <v>400</v>
      </c>
      <c r="E33" s="234">
        <v>528</v>
      </c>
      <c r="F33" s="168">
        <v>0.9982</v>
      </c>
      <c r="G33" s="169">
        <v>0.9981825688073394</v>
      </c>
      <c r="H33" s="16"/>
      <c r="I33" s="336">
        <v>8</v>
      </c>
      <c r="J33" s="330" t="s">
        <v>99</v>
      </c>
      <c r="K33" s="330">
        <v>400</v>
      </c>
      <c r="L33" s="330">
        <v>427</v>
      </c>
      <c r="M33" s="331">
        <v>0.9974</v>
      </c>
      <c r="N33" s="337">
        <v>0.9986999999999999</v>
      </c>
      <c r="P33" s="279">
        <v>14</v>
      </c>
      <c r="Q33" s="234" t="s">
        <v>3</v>
      </c>
      <c r="R33" s="234">
        <v>400</v>
      </c>
      <c r="S33" s="234">
        <v>605</v>
      </c>
      <c r="T33" s="168">
        <v>0.996</v>
      </c>
      <c r="U33" s="169">
        <v>0.998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ht="15.75">
      <c r="B34" s="61">
        <v>9</v>
      </c>
      <c r="C34" s="234" t="s">
        <v>163</v>
      </c>
      <c r="D34" s="234">
        <v>700</v>
      </c>
      <c r="E34" s="234">
        <v>1196</v>
      </c>
      <c r="F34" s="168">
        <v>0.9956</v>
      </c>
      <c r="G34" s="169">
        <v>0.9974575342465754</v>
      </c>
      <c r="H34" s="16"/>
      <c r="I34" s="336">
        <v>9</v>
      </c>
      <c r="J34" s="330" t="s">
        <v>26</v>
      </c>
      <c r="K34" s="330">
        <v>700</v>
      </c>
      <c r="L34" s="330">
        <v>1248</v>
      </c>
      <c r="M34" s="331">
        <v>0.9984</v>
      </c>
      <c r="N34" s="337">
        <v>0.998590243902439</v>
      </c>
      <c r="P34" s="279">
        <v>15</v>
      </c>
      <c r="Q34" s="234" t="s">
        <v>110</v>
      </c>
      <c r="R34" s="234">
        <v>400</v>
      </c>
      <c r="S34" s="234">
        <v>703</v>
      </c>
      <c r="T34" s="168">
        <v>0.9956</v>
      </c>
      <c r="U34" s="169">
        <v>0.9978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2:47" ht="15.75">
      <c r="B35" s="61">
        <v>10</v>
      </c>
      <c r="C35" s="234" t="s">
        <v>17</v>
      </c>
      <c r="D35" s="234">
        <v>400</v>
      </c>
      <c r="E35" s="234">
        <v>474</v>
      </c>
      <c r="F35" s="168">
        <v>0.9947</v>
      </c>
      <c r="G35" s="169">
        <v>0.99735</v>
      </c>
      <c r="H35" s="16"/>
      <c r="I35" s="336">
        <v>10</v>
      </c>
      <c r="J35" s="330" t="s">
        <v>81</v>
      </c>
      <c r="K35" s="330">
        <v>400</v>
      </c>
      <c r="L35" s="330">
        <v>835</v>
      </c>
      <c r="M35" s="331">
        <v>0.9989</v>
      </c>
      <c r="N35" s="337">
        <v>0.9984680032733224</v>
      </c>
      <c r="P35" s="279">
        <v>16</v>
      </c>
      <c r="Q35" s="234" t="s">
        <v>81</v>
      </c>
      <c r="R35" s="234">
        <v>400</v>
      </c>
      <c r="S35" s="234">
        <v>854</v>
      </c>
      <c r="T35" s="168">
        <v>0.9964</v>
      </c>
      <c r="U35" s="169">
        <v>0.997705766062603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2:47" ht="15.75">
      <c r="B36" s="61">
        <v>11</v>
      </c>
      <c r="C36" s="234" t="s">
        <v>33</v>
      </c>
      <c r="D36" s="234">
        <v>400</v>
      </c>
      <c r="E36" s="234">
        <v>616</v>
      </c>
      <c r="F36" s="168">
        <v>0.9971</v>
      </c>
      <c r="G36" s="169">
        <v>0.9972254966887417</v>
      </c>
      <c r="H36" s="16"/>
      <c r="I36" s="336">
        <v>11</v>
      </c>
      <c r="J36" s="330" t="s">
        <v>33</v>
      </c>
      <c r="K36" s="330">
        <v>400</v>
      </c>
      <c r="L36" s="330">
        <v>674</v>
      </c>
      <c r="M36" s="331">
        <v>0.9962</v>
      </c>
      <c r="N36" s="337">
        <v>0.9981</v>
      </c>
      <c r="P36" s="279">
        <v>17</v>
      </c>
      <c r="Q36" s="234" t="s">
        <v>98</v>
      </c>
      <c r="R36" s="234">
        <v>400</v>
      </c>
      <c r="S36" s="234">
        <v>649</v>
      </c>
      <c r="T36" s="168">
        <v>0.9954</v>
      </c>
      <c r="U36" s="169">
        <v>0.9977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2:47" ht="15.75">
      <c r="B37" s="61">
        <v>12</v>
      </c>
      <c r="C37" s="234" t="s">
        <v>6</v>
      </c>
      <c r="D37" s="234">
        <v>700</v>
      </c>
      <c r="E37" s="234">
        <v>2274</v>
      </c>
      <c r="F37" s="168">
        <v>0.9939</v>
      </c>
      <c r="G37" s="169">
        <v>0.99695</v>
      </c>
      <c r="H37" s="16"/>
      <c r="I37" s="336">
        <v>12</v>
      </c>
      <c r="J37" s="330" t="s">
        <v>47</v>
      </c>
      <c r="K37" s="330">
        <v>400</v>
      </c>
      <c r="L37" s="330">
        <v>757</v>
      </c>
      <c r="M37" s="331">
        <v>0.9938</v>
      </c>
      <c r="N37" s="337">
        <v>0.9969</v>
      </c>
      <c r="P37" s="279">
        <v>18</v>
      </c>
      <c r="Q37" s="234" t="s">
        <v>101</v>
      </c>
      <c r="R37" s="234">
        <v>400</v>
      </c>
      <c r="S37" s="234">
        <v>809</v>
      </c>
      <c r="T37" s="168">
        <v>0.9953</v>
      </c>
      <c r="U37" s="169">
        <v>0.9976499999999999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ht="15.75">
      <c r="B38" s="61">
        <v>12</v>
      </c>
      <c r="C38" s="234" t="s">
        <v>1</v>
      </c>
      <c r="D38" s="234">
        <v>400</v>
      </c>
      <c r="E38" s="234">
        <v>587</v>
      </c>
      <c r="F38" s="168">
        <v>0.9939</v>
      </c>
      <c r="G38" s="169">
        <v>0.99695</v>
      </c>
      <c r="H38" s="16"/>
      <c r="I38" s="336">
        <v>13</v>
      </c>
      <c r="J38" s="330" t="s">
        <v>101</v>
      </c>
      <c r="K38" s="330">
        <v>400</v>
      </c>
      <c r="L38" s="330">
        <v>726</v>
      </c>
      <c r="M38" s="331">
        <v>0.9964</v>
      </c>
      <c r="N38" s="337">
        <v>0.9967123966942149</v>
      </c>
      <c r="P38" s="279">
        <v>19</v>
      </c>
      <c r="Q38" s="234" t="s">
        <v>54</v>
      </c>
      <c r="R38" s="234">
        <v>400</v>
      </c>
      <c r="S38" s="234">
        <v>769</v>
      </c>
      <c r="T38" s="168">
        <v>0.9961</v>
      </c>
      <c r="U38" s="169">
        <v>0.9973555555555556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ht="15.75">
      <c r="B39" s="61">
        <v>13</v>
      </c>
      <c r="C39" s="234" t="s">
        <v>49</v>
      </c>
      <c r="D39" s="234">
        <v>400</v>
      </c>
      <c r="E39" s="234">
        <v>455</v>
      </c>
      <c r="F39" s="168">
        <v>0.9938</v>
      </c>
      <c r="G39" s="169">
        <v>0.9969</v>
      </c>
      <c r="H39" s="16"/>
      <c r="I39" s="336">
        <v>14</v>
      </c>
      <c r="J39" s="330" t="s">
        <v>43</v>
      </c>
      <c r="K39" s="330">
        <v>700</v>
      </c>
      <c r="L39" s="330">
        <v>1691</v>
      </c>
      <c r="M39" s="331">
        <v>0.9961</v>
      </c>
      <c r="N39" s="337">
        <v>0.9964776729559748</v>
      </c>
      <c r="P39" s="279">
        <v>20</v>
      </c>
      <c r="Q39" s="234" t="s">
        <v>105</v>
      </c>
      <c r="R39" s="234">
        <v>400</v>
      </c>
      <c r="S39" s="234">
        <v>516</v>
      </c>
      <c r="T39" s="168">
        <v>0.9946</v>
      </c>
      <c r="U39" s="169">
        <v>0.9973000000000001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2:47" ht="15.75">
      <c r="B40" s="61">
        <v>14</v>
      </c>
      <c r="C40" s="234" t="s">
        <v>101</v>
      </c>
      <c r="D40" s="234">
        <v>400</v>
      </c>
      <c r="E40" s="234">
        <v>716</v>
      </c>
      <c r="F40" s="168">
        <v>0.9946</v>
      </c>
      <c r="G40" s="169">
        <v>0.9967594594594595</v>
      </c>
      <c r="H40" s="16"/>
      <c r="I40" s="336">
        <v>15</v>
      </c>
      <c r="J40" s="330" t="s">
        <v>39</v>
      </c>
      <c r="K40" s="330">
        <v>700</v>
      </c>
      <c r="L40" s="330">
        <v>1575</v>
      </c>
      <c r="M40" s="331">
        <v>0.9949</v>
      </c>
      <c r="N40" s="337">
        <v>0.996083257403189</v>
      </c>
      <c r="P40" s="279">
        <v>21</v>
      </c>
      <c r="Q40" s="234" t="s">
        <v>49</v>
      </c>
      <c r="R40" s="234">
        <v>400</v>
      </c>
      <c r="S40" s="234">
        <v>507</v>
      </c>
      <c r="T40" s="168">
        <v>0.9937</v>
      </c>
      <c r="U40" s="169">
        <v>0.99685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ht="15.75">
      <c r="B41" s="61">
        <v>15</v>
      </c>
      <c r="C41" s="234" t="s">
        <v>39</v>
      </c>
      <c r="D41" s="234">
        <v>700</v>
      </c>
      <c r="E41" s="234">
        <v>1305</v>
      </c>
      <c r="F41" s="168">
        <v>0.992</v>
      </c>
      <c r="G41" s="169">
        <v>0.996</v>
      </c>
      <c r="H41" s="16"/>
      <c r="I41" s="336">
        <v>16</v>
      </c>
      <c r="J41" s="330" t="s">
        <v>6</v>
      </c>
      <c r="K41" s="330">
        <v>700</v>
      </c>
      <c r="L41" s="330">
        <v>2692</v>
      </c>
      <c r="M41" s="331">
        <v>0.9923</v>
      </c>
      <c r="N41" s="337">
        <v>0.9955812796208531</v>
      </c>
      <c r="P41" s="279">
        <v>22</v>
      </c>
      <c r="Q41" s="234" t="s">
        <v>1</v>
      </c>
      <c r="R41" s="234">
        <v>400</v>
      </c>
      <c r="S41" s="234">
        <v>618</v>
      </c>
      <c r="T41" s="168">
        <v>0.9934</v>
      </c>
      <c r="U41" s="169">
        <v>0.9966999999999999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ht="15.75">
      <c r="B42" s="61">
        <v>16</v>
      </c>
      <c r="C42" s="234" t="s">
        <v>100</v>
      </c>
      <c r="D42" s="234">
        <v>400</v>
      </c>
      <c r="E42" s="234">
        <v>649</v>
      </c>
      <c r="F42" s="168">
        <v>0.9916</v>
      </c>
      <c r="G42" s="169">
        <v>0.9958</v>
      </c>
      <c r="H42" s="16"/>
      <c r="I42" s="336">
        <v>17</v>
      </c>
      <c r="J42" s="330" t="s">
        <v>17</v>
      </c>
      <c r="K42" s="330">
        <v>400</v>
      </c>
      <c r="L42" s="330">
        <v>560</v>
      </c>
      <c r="M42" s="331">
        <v>0.9931</v>
      </c>
      <c r="N42" s="337">
        <v>0.9951180190930787</v>
      </c>
      <c r="P42" s="279">
        <v>23</v>
      </c>
      <c r="Q42" s="234" t="s">
        <v>12</v>
      </c>
      <c r="R42" s="234">
        <v>400</v>
      </c>
      <c r="S42" s="234">
        <v>1799</v>
      </c>
      <c r="T42" s="168">
        <v>0.9941</v>
      </c>
      <c r="U42" s="169">
        <v>0.996583073929961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ht="15.75">
      <c r="B43" s="61">
        <v>17</v>
      </c>
      <c r="C43" s="234" t="s">
        <v>81</v>
      </c>
      <c r="D43" s="234">
        <v>400</v>
      </c>
      <c r="E43" s="234">
        <v>711</v>
      </c>
      <c r="F43" s="168">
        <v>0.9926</v>
      </c>
      <c r="G43" s="169">
        <v>0.9957082840236686</v>
      </c>
      <c r="H43" s="16"/>
      <c r="I43" s="336">
        <v>18</v>
      </c>
      <c r="J43" s="330" t="s">
        <v>18</v>
      </c>
      <c r="K43" s="330">
        <v>700</v>
      </c>
      <c r="L43" s="330">
        <v>1569</v>
      </c>
      <c r="M43" s="331">
        <v>0.9901</v>
      </c>
      <c r="N43" s="337">
        <v>0.9945166666666667</v>
      </c>
      <c r="P43" s="279">
        <v>24</v>
      </c>
      <c r="Q43" s="234" t="s">
        <v>6</v>
      </c>
      <c r="R43" s="234">
        <v>700</v>
      </c>
      <c r="S43" s="234">
        <v>2401</v>
      </c>
      <c r="T43" s="168">
        <v>0.9937</v>
      </c>
      <c r="U43" s="169">
        <v>0.9965291443850268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2:47" ht="15.75">
      <c r="B44" s="61">
        <v>18</v>
      </c>
      <c r="C44" s="234" t="s">
        <v>53</v>
      </c>
      <c r="D44" s="234">
        <v>700</v>
      </c>
      <c r="E44" s="234">
        <v>979</v>
      </c>
      <c r="F44" s="168">
        <v>0.991</v>
      </c>
      <c r="G44" s="169">
        <v>0.9955</v>
      </c>
      <c r="H44" s="16"/>
      <c r="I44" s="336">
        <v>19</v>
      </c>
      <c r="J44" s="330" t="s">
        <v>1</v>
      </c>
      <c r="K44" s="330">
        <v>400</v>
      </c>
      <c r="L44" s="330">
        <v>706</v>
      </c>
      <c r="M44" s="331">
        <v>0.9878</v>
      </c>
      <c r="N44" s="337">
        <v>0.9939</v>
      </c>
      <c r="P44" s="279">
        <v>25</v>
      </c>
      <c r="Q44" s="234" t="s">
        <v>99</v>
      </c>
      <c r="R44" s="234">
        <v>400</v>
      </c>
      <c r="S44" s="234">
        <v>424</v>
      </c>
      <c r="T44" s="168">
        <v>0.9928</v>
      </c>
      <c r="U44" s="169">
        <v>0.9964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ht="15.75">
      <c r="B45" s="61">
        <v>19</v>
      </c>
      <c r="C45" s="234" t="s">
        <v>12</v>
      </c>
      <c r="D45" s="234">
        <v>400</v>
      </c>
      <c r="E45" s="234">
        <v>1800</v>
      </c>
      <c r="F45" s="168">
        <v>0.9933</v>
      </c>
      <c r="G45" s="169">
        <v>0.9950136363636364</v>
      </c>
      <c r="H45" s="16"/>
      <c r="I45" s="336">
        <v>20</v>
      </c>
      <c r="J45" s="330" t="s">
        <v>46</v>
      </c>
      <c r="K45" s="330">
        <v>400</v>
      </c>
      <c r="L45" s="330">
        <v>840</v>
      </c>
      <c r="M45" s="331">
        <v>0.9898</v>
      </c>
      <c r="N45" s="337">
        <v>0.9930762917933131</v>
      </c>
      <c r="P45" s="279">
        <v>26</v>
      </c>
      <c r="Q45" s="234" t="s">
        <v>39</v>
      </c>
      <c r="R45" s="234">
        <v>700</v>
      </c>
      <c r="S45" s="234">
        <v>1618</v>
      </c>
      <c r="T45" s="168">
        <v>0.9932</v>
      </c>
      <c r="U45" s="169">
        <v>0.9949177570093458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ht="15.75">
      <c r="B46" s="61">
        <v>20</v>
      </c>
      <c r="C46" s="234" t="s">
        <v>106</v>
      </c>
      <c r="D46" s="234">
        <v>400</v>
      </c>
      <c r="E46" s="234">
        <v>495</v>
      </c>
      <c r="F46" s="168">
        <v>0.9878</v>
      </c>
      <c r="G46" s="169">
        <v>0.9939</v>
      </c>
      <c r="H46" s="16"/>
      <c r="I46" s="336">
        <v>21</v>
      </c>
      <c r="J46" s="330" t="s">
        <v>100</v>
      </c>
      <c r="K46" s="330">
        <v>400</v>
      </c>
      <c r="L46" s="330">
        <v>558</v>
      </c>
      <c r="M46" s="331">
        <v>0.9853</v>
      </c>
      <c r="N46" s="337">
        <v>0.99265</v>
      </c>
      <c r="P46" s="279">
        <v>27</v>
      </c>
      <c r="Q46" s="234" t="s">
        <v>9</v>
      </c>
      <c r="R46" s="234">
        <v>700</v>
      </c>
      <c r="S46" s="234">
        <v>1594</v>
      </c>
      <c r="T46" s="168">
        <v>0.9846</v>
      </c>
      <c r="U46" s="169">
        <v>0.9911011988011988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ht="15.75">
      <c r="B47" s="61">
        <v>21</v>
      </c>
      <c r="C47" s="234" t="s">
        <v>107</v>
      </c>
      <c r="D47" s="234">
        <v>400</v>
      </c>
      <c r="E47" s="234">
        <v>640</v>
      </c>
      <c r="F47" s="168">
        <v>0.9864</v>
      </c>
      <c r="G47" s="169">
        <v>0.9932000000000001</v>
      </c>
      <c r="H47" s="16"/>
      <c r="I47" s="336">
        <v>22</v>
      </c>
      <c r="J47" s="330" t="s">
        <v>36</v>
      </c>
      <c r="K47" s="330">
        <v>400</v>
      </c>
      <c r="L47" s="330">
        <v>846</v>
      </c>
      <c r="M47" s="331">
        <v>0.9925</v>
      </c>
      <c r="N47" s="337">
        <v>0.9922321428571429</v>
      </c>
      <c r="P47" s="279">
        <v>28</v>
      </c>
      <c r="Q47" s="234" t="s">
        <v>102</v>
      </c>
      <c r="R47" s="234">
        <v>400</v>
      </c>
      <c r="S47" s="234">
        <v>566</v>
      </c>
      <c r="T47" s="168">
        <v>0.9847</v>
      </c>
      <c r="U47" s="169">
        <v>0.9906454545454546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ht="15.75">
      <c r="B48" s="61">
        <v>22</v>
      </c>
      <c r="C48" s="234" t="s">
        <v>29</v>
      </c>
      <c r="D48" s="234">
        <v>700</v>
      </c>
      <c r="E48" s="234">
        <v>904</v>
      </c>
      <c r="F48" s="168">
        <v>0.9862</v>
      </c>
      <c r="G48" s="169">
        <v>0.9931</v>
      </c>
      <c r="H48" s="16"/>
      <c r="I48" s="336">
        <v>23</v>
      </c>
      <c r="J48" s="330" t="s">
        <v>42</v>
      </c>
      <c r="K48" s="330">
        <v>400</v>
      </c>
      <c r="L48" s="330">
        <v>400</v>
      </c>
      <c r="M48" s="331">
        <v>0.98</v>
      </c>
      <c r="N48" s="337">
        <v>0.99</v>
      </c>
      <c r="P48" s="279">
        <v>29</v>
      </c>
      <c r="Q48" s="234" t="s">
        <v>47</v>
      </c>
      <c r="R48" s="234">
        <v>400</v>
      </c>
      <c r="S48" s="234">
        <v>722</v>
      </c>
      <c r="T48" s="168">
        <v>0.9779</v>
      </c>
      <c r="U48" s="169">
        <v>0.9882571593533487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ht="15.75">
      <c r="B49" s="61">
        <v>23</v>
      </c>
      <c r="C49" s="234" t="s">
        <v>18</v>
      </c>
      <c r="D49" s="234">
        <v>700</v>
      </c>
      <c r="E49" s="234">
        <v>1251</v>
      </c>
      <c r="F49" s="168">
        <v>0.9802</v>
      </c>
      <c r="G49" s="169">
        <v>0.9901</v>
      </c>
      <c r="H49" s="16"/>
      <c r="I49" s="336">
        <v>24</v>
      </c>
      <c r="J49" s="330" t="s">
        <v>102</v>
      </c>
      <c r="K49" s="330">
        <v>400</v>
      </c>
      <c r="L49" s="330">
        <v>631</v>
      </c>
      <c r="M49" s="331">
        <v>0.9786</v>
      </c>
      <c r="N49" s="337">
        <v>0.9884978609625669</v>
      </c>
      <c r="P49" s="279">
        <v>30</v>
      </c>
      <c r="Q49" s="234" t="s">
        <v>200</v>
      </c>
      <c r="R49" s="234">
        <v>1500</v>
      </c>
      <c r="S49" s="234">
        <v>3864</v>
      </c>
      <c r="T49" s="168">
        <v>0.9743</v>
      </c>
      <c r="U49" s="169">
        <v>0.9851327089337176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ht="15.75">
      <c r="B50" s="61">
        <v>24</v>
      </c>
      <c r="C50" s="234" t="s">
        <v>7</v>
      </c>
      <c r="D50" s="234">
        <v>400</v>
      </c>
      <c r="E50" s="234">
        <v>614</v>
      </c>
      <c r="F50" s="168">
        <v>0.9781</v>
      </c>
      <c r="G50" s="169">
        <v>0.98905</v>
      </c>
      <c r="H50" s="16"/>
      <c r="I50" s="336">
        <v>25</v>
      </c>
      <c r="J50" s="330" t="s">
        <v>38</v>
      </c>
      <c r="K50" s="330">
        <v>400</v>
      </c>
      <c r="L50" s="330">
        <v>1288</v>
      </c>
      <c r="M50" s="331">
        <v>0.9787</v>
      </c>
      <c r="N50" s="337">
        <v>0.9884553677932406</v>
      </c>
      <c r="P50" s="279">
        <v>31</v>
      </c>
      <c r="Q50" s="234" t="s">
        <v>42</v>
      </c>
      <c r="R50" s="234">
        <v>400</v>
      </c>
      <c r="S50" s="234">
        <v>425</v>
      </c>
      <c r="T50" s="168">
        <v>0.9698</v>
      </c>
      <c r="U50" s="169">
        <v>0.9804555555555555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ht="15.75">
      <c r="B51" s="61">
        <v>25</v>
      </c>
      <c r="C51" s="234" t="s">
        <v>38</v>
      </c>
      <c r="D51" s="234">
        <v>400</v>
      </c>
      <c r="E51" s="234">
        <v>1239</v>
      </c>
      <c r="F51" s="168">
        <v>0.9784</v>
      </c>
      <c r="G51" s="169">
        <v>0.9871614949037373</v>
      </c>
      <c r="H51" s="16"/>
      <c r="I51" s="336">
        <v>26</v>
      </c>
      <c r="J51" s="330" t="s">
        <v>80</v>
      </c>
      <c r="K51" s="330">
        <v>700</v>
      </c>
      <c r="L51" s="330">
        <v>2802</v>
      </c>
      <c r="M51" s="331">
        <v>0.9787</v>
      </c>
      <c r="N51" s="337">
        <v>0.9879611111111111</v>
      </c>
      <c r="P51" s="279">
        <v>32</v>
      </c>
      <c r="Q51" s="234" t="s">
        <v>38</v>
      </c>
      <c r="R51" s="234">
        <v>400</v>
      </c>
      <c r="S51" s="234">
        <v>1731</v>
      </c>
      <c r="T51" s="168">
        <v>0.9613</v>
      </c>
      <c r="U51" s="169">
        <v>0.9793318980667838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ht="15.75">
      <c r="B52" s="61">
        <v>26</v>
      </c>
      <c r="C52" s="234" t="s">
        <v>22</v>
      </c>
      <c r="D52" s="234">
        <v>400</v>
      </c>
      <c r="E52" s="234">
        <v>448</v>
      </c>
      <c r="F52" s="168">
        <v>0.9739</v>
      </c>
      <c r="G52" s="169">
        <v>0.9861001416430595</v>
      </c>
      <c r="H52" s="16"/>
      <c r="I52" s="336">
        <v>27</v>
      </c>
      <c r="J52" s="329" t="s">
        <v>136</v>
      </c>
      <c r="K52" s="330">
        <v>1500</v>
      </c>
      <c r="L52" s="330">
        <v>3161</v>
      </c>
      <c r="M52" s="331">
        <v>0.9759</v>
      </c>
      <c r="N52" s="337">
        <v>0.9871321155943293</v>
      </c>
      <c r="P52" s="279">
        <v>33</v>
      </c>
      <c r="Q52" s="234" t="s">
        <v>104</v>
      </c>
      <c r="R52" s="234">
        <v>400</v>
      </c>
      <c r="S52" s="234">
        <v>591</v>
      </c>
      <c r="T52" s="168">
        <v>0.9515</v>
      </c>
      <c r="U52" s="169">
        <v>0.97575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ht="15.75">
      <c r="B53" s="61">
        <v>27</v>
      </c>
      <c r="C53" s="234" t="s">
        <v>136</v>
      </c>
      <c r="D53" s="234">
        <v>1500</v>
      </c>
      <c r="E53" s="234">
        <v>3386</v>
      </c>
      <c r="F53" s="168">
        <v>0.9729</v>
      </c>
      <c r="G53" s="169">
        <v>0.9833141114982578</v>
      </c>
      <c r="H53" s="16"/>
      <c r="I53" s="336">
        <v>28</v>
      </c>
      <c r="J53" s="330" t="s">
        <v>7</v>
      </c>
      <c r="K53" s="330">
        <v>400</v>
      </c>
      <c r="L53" s="330">
        <v>733</v>
      </c>
      <c r="M53" s="331">
        <v>0.978</v>
      </c>
      <c r="N53" s="337">
        <v>0.9867099236641221</v>
      </c>
      <c r="P53" s="279">
        <v>34</v>
      </c>
      <c r="Q53" s="234" t="s">
        <v>4</v>
      </c>
      <c r="R53" s="234">
        <v>400</v>
      </c>
      <c r="S53" s="234">
        <v>1155</v>
      </c>
      <c r="T53" s="168">
        <v>0.9542</v>
      </c>
      <c r="U53" s="169">
        <v>0.9753100238663485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ht="15.75">
      <c r="B54" s="61">
        <v>28</v>
      </c>
      <c r="C54" s="234" t="s">
        <v>9</v>
      </c>
      <c r="D54" s="234">
        <v>700</v>
      </c>
      <c r="E54" s="234">
        <v>1615</v>
      </c>
      <c r="F54" s="168">
        <v>0.9654</v>
      </c>
      <c r="G54" s="169">
        <v>0.9824429305912596</v>
      </c>
      <c r="H54" s="16"/>
      <c r="I54" s="336">
        <v>29</v>
      </c>
      <c r="J54" s="330" t="s">
        <v>9</v>
      </c>
      <c r="K54" s="330">
        <v>700</v>
      </c>
      <c r="L54" s="330">
        <v>2299</v>
      </c>
      <c r="M54" s="331">
        <v>0.9715</v>
      </c>
      <c r="N54" s="337">
        <v>0.9850311501597444</v>
      </c>
      <c r="P54" s="279">
        <v>35</v>
      </c>
      <c r="Q54" s="234" t="s">
        <v>18</v>
      </c>
      <c r="R54" s="234">
        <v>700</v>
      </c>
      <c r="S54" s="234">
        <v>1382</v>
      </c>
      <c r="T54" s="168">
        <v>0.9503</v>
      </c>
      <c r="U54" s="169">
        <v>0.97515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ht="15.75">
      <c r="B55" s="61">
        <v>29</v>
      </c>
      <c r="C55" s="234" t="s">
        <v>102</v>
      </c>
      <c r="D55" s="234">
        <v>400</v>
      </c>
      <c r="E55" s="234">
        <v>584</v>
      </c>
      <c r="F55" s="168">
        <v>0.9619</v>
      </c>
      <c r="G55" s="169">
        <v>0.980024074074074</v>
      </c>
      <c r="H55" s="16"/>
      <c r="I55" s="336">
        <v>30</v>
      </c>
      <c r="J55" s="330" t="s">
        <v>53</v>
      </c>
      <c r="K55" s="330">
        <v>700</v>
      </c>
      <c r="L55" s="330">
        <v>970</v>
      </c>
      <c r="M55" s="331">
        <v>0.9647</v>
      </c>
      <c r="N55" s="337">
        <v>0.9797276223776223</v>
      </c>
      <c r="P55" s="279">
        <v>36</v>
      </c>
      <c r="Q55" s="234" t="s">
        <v>7</v>
      </c>
      <c r="R55" s="234">
        <v>400</v>
      </c>
      <c r="S55" s="234">
        <v>785</v>
      </c>
      <c r="T55" s="168">
        <v>0.9478</v>
      </c>
      <c r="U55" s="169">
        <v>0.9718214780600462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ht="15.75">
      <c r="B56" s="61">
        <v>30</v>
      </c>
      <c r="C56" s="234" t="s">
        <v>76</v>
      </c>
      <c r="D56" s="234">
        <v>400</v>
      </c>
      <c r="E56" s="234">
        <v>421</v>
      </c>
      <c r="F56" s="168">
        <v>0.959</v>
      </c>
      <c r="G56" s="169">
        <v>0.9795</v>
      </c>
      <c r="H56" s="16"/>
      <c r="I56" s="336">
        <v>31</v>
      </c>
      <c r="J56" s="329" t="s">
        <v>165</v>
      </c>
      <c r="K56" s="330">
        <v>400</v>
      </c>
      <c r="L56" s="330">
        <v>404</v>
      </c>
      <c r="M56" s="331">
        <v>0.9588</v>
      </c>
      <c r="N56" s="337">
        <v>0.9774327868852459</v>
      </c>
      <c r="P56" s="279">
        <v>37</v>
      </c>
      <c r="Q56" s="234" t="s">
        <v>33</v>
      </c>
      <c r="R56" s="234">
        <v>400</v>
      </c>
      <c r="S56" s="234">
        <v>729</v>
      </c>
      <c r="T56" s="168">
        <v>0.9466</v>
      </c>
      <c r="U56" s="169">
        <v>0.9714404958677686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ht="15.75">
      <c r="B57" s="61">
        <v>31</v>
      </c>
      <c r="C57" s="234" t="s">
        <v>165</v>
      </c>
      <c r="D57" s="234">
        <v>400</v>
      </c>
      <c r="E57" s="234">
        <v>367</v>
      </c>
      <c r="F57" s="168">
        <v>0.9898</v>
      </c>
      <c r="G57" s="169">
        <v>0.9783999999999999</v>
      </c>
      <c r="H57" s="16"/>
      <c r="I57" s="336">
        <v>32</v>
      </c>
      <c r="J57" s="330" t="s">
        <v>29</v>
      </c>
      <c r="K57" s="330">
        <v>700</v>
      </c>
      <c r="L57" s="330">
        <v>971</v>
      </c>
      <c r="M57" s="331">
        <v>0.9568</v>
      </c>
      <c r="N57" s="337">
        <v>0.9766783357245337</v>
      </c>
      <c r="P57" s="279">
        <v>38</v>
      </c>
      <c r="Q57" s="234" t="s">
        <v>22</v>
      </c>
      <c r="R57" s="234">
        <v>400</v>
      </c>
      <c r="S57" s="234">
        <v>521</v>
      </c>
      <c r="T57" s="168">
        <v>0.9346</v>
      </c>
      <c r="U57" s="169">
        <v>0.9673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ht="15.75">
      <c r="B58" s="61">
        <v>31</v>
      </c>
      <c r="C58" s="234" t="s">
        <v>28</v>
      </c>
      <c r="D58" s="234">
        <v>400</v>
      </c>
      <c r="E58" s="234">
        <v>888</v>
      </c>
      <c r="F58" s="168">
        <v>0.9567</v>
      </c>
      <c r="G58" s="169">
        <v>0.97835</v>
      </c>
      <c r="H58" s="16"/>
      <c r="I58" s="336">
        <v>33</v>
      </c>
      <c r="J58" s="330" t="s">
        <v>106</v>
      </c>
      <c r="K58" s="330">
        <v>400</v>
      </c>
      <c r="L58" s="330">
        <v>587</v>
      </c>
      <c r="M58" s="331">
        <v>0.9488</v>
      </c>
      <c r="N58" s="337">
        <v>0.9743999999999999</v>
      </c>
      <c r="P58" s="279">
        <v>39</v>
      </c>
      <c r="Q58" s="234" t="s">
        <v>53</v>
      </c>
      <c r="R58" s="234">
        <v>700</v>
      </c>
      <c r="S58" s="234">
        <v>1289</v>
      </c>
      <c r="T58" s="168">
        <v>0.9277</v>
      </c>
      <c r="U58" s="169">
        <v>0.96385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ht="15.75">
      <c r="B59" s="61">
        <v>32</v>
      </c>
      <c r="C59" s="234" t="s">
        <v>4</v>
      </c>
      <c r="D59" s="234">
        <v>400</v>
      </c>
      <c r="E59" s="234">
        <v>1268</v>
      </c>
      <c r="F59" s="168">
        <v>0.9584</v>
      </c>
      <c r="G59" s="169">
        <v>0.9762505617977528</v>
      </c>
      <c r="H59" s="16"/>
      <c r="I59" s="336">
        <v>34</v>
      </c>
      <c r="J59" s="330" t="s">
        <v>22</v>
      </c>
      <c r="K59" s="330">
        <v>400</v>
      </c>
      <c r="L59" s="330">
        <v>510</v>
      </c>
      <c r="M59" s="331">
        <v>0.9499</v>
      </c>
      <c r="N59" s="337">
        <v>0.9732925414364642</v>
      </c>
      <c r="P59" s="279">
        <v>40</v>
      </c>
      <c r="Q59" s="234" t="s">
        <v>29</v>
      </c>
      <c r="R59" s="234">
        <v>700</v>
      </c>
      <c r="S59" s="234">
        <v>1135</v>
      </c>
      <c r="T59" s="168">
        <v>0.9266</v>
      </c>
      <c r="U59" s="169">
        <v>0.9615978723404255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ht="15.75">
      <c r="B60" s="61">
        <v>33</v>
      </c>
      <c r="C60" s="234" t="s">
        <v>46</v>
      </c>
      <c r="D60" s="234">
        <v>400</v>
      </c>
      <c r="E60" s="234">
        <v>581</v>
      </c>
      <c r="F60" s="168">
        <v>0.954</v>
      </c>
      <c r="G60" s="169">
        <v>0.974266514806378</v>
      </c>
      <c r="H60" s="16"/>
      <c r="I60" s="336">
        <v>35</v>
      </c>
      <c r="J60" s="330" t="s">
        <v>49</v>
      </c>
      <c r="K60" s="330">
        <v>400</v>
      </c>
      <c r="L60" s="330">
        <v>480</v>
      </c>
      <c r="M60" s="331">
        <v>0.9376</v>
      </c>
      <c r="N60" s="337">
        <v>0.9678712074303406</v>
      </c>
      <c r="P60" s="279">
        <v>41</v>
      </c>
      <c r="Q60" s="234" t="s">
        <v>112</v>
      </c>
      <c r="R60" s="234">
        <v>700</v>
      </c>
      <c r="S60" s="234">
        <v>1229</v>
      </c>
      <c r="T60" s="168">
        <v>0.9257</v>
      </c>
      <c r="U60" s="169">
        <v>0.9580939024390244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ht="15.75">
      <c r="B61" s="61">
        <v>34</v>
      </c>
      <c r="C61" s="234" t="s">
        <v>80</v>
      </c>
      <c r="D61" s="234">
        <v>700</v>
      </c>
      <c r="E61" s="234">
        <v>2588</v>
      </c>
      <c r="F61" s="168">
        <v>0.9518</v>
      </c>
      <c r="G61" s="169">
        <v>0.9726201166180758</v>
      </c>
      <c r="H61" s="16"/>
      <c r="I61" s="336">
        <v>36</v>
      </c>
      <c r="J61" s="330" t="s">
        <v>37</v>
      </c>
      <c r="K61" s="330">
        <v>700</v>
      </c>
      <c r="L61" s="330">
        <v>860</v>
      </c>
      <c r="M61" s="331">
        <v>0.9413</v>
      </c>
      <c r="N61" s="337">
        <v>0.9659330188679245</v>
      </c>
      <c r="P61" s="279">
        <v>42</v>
      </c>
      <c r="Q61" s="234" t="s">
        <v>201</v>
      </c>
      <c r="R61" s="234">
        <v>400</v>
      </c>
      <c r="S61" s="234">
        <v>354</v>
      </c>
      <c r="T61" s="168">
        <v>0.9597</v>
      </c>
      <c r="U61" s="169">
        <v>0.95685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ht="15.75">
      <c r="B62" s="61">
        <v>35</v>
      </c>
      <c r="C62" s="234" t="s">
        <v>42</v>
      </c>
      <c r="D62" s="234">
        <v>400</v>
      </c>
      <c r="E62" s="234">
        <v>400</v>
      </c>
      <c r="F62" s="168">
        <v>0.9435</v>
      </c>
      <c r="G62" s="169">
        <v>0.9704788135593221</v>
      </c>
      <c r="H62" s="16"/>
      <c r="I62" s="336">
        <v>37</v>
      </c>
      <c r="J62" s="330" t="s">
        <v>44</v>
      </c>
      <c r="K62" s="330">
        <v>400</v>
      </c>
      <c r="L62" s="330">
        <v>1152</v>
      </c>
      <c r="M62" s="331">
        <v>0.93</v>
      </c>
      <c r="N62" s="337">
        <v>0.9650000000000001</v>
      </c>
      <c r="P62" s="279">
        <v>43</v>
      </c>
      <c r="Q62" s="234" t="s">
        <v>106</v>
      </c>
      <c r="R62" s="234">
        <v>400</v>
      </c>
      <c r="S62" s="234">
        <v>598</v>
      </c>
      <c r="T62" s="168">
        <v>0.9203</v>
      </c>
      <c r="U62" s="169">
        <v>0.9515169064748201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ht="15.75">
      <c r="B63" s="61">
        <v>36</v>
      </c>
      <c r="C63" s="234" t="s">
        <v>113</v>
      </c>
      <c r="D63" s="234">
        <v>700</v>
      </c>
      <c r="E63" s="234">
        <v>2431</v>
      </c>
      <c r="F63" s="168">
        <v>0.9451</v>
      </c>
      <c r="G63" s="169">
        <v>0.9701284753363228</v>
      </c>
      <c r="H63" s="16"/>
      <c r="I63" s="336">
        <v>38</v>
      </c>
      <c r="J63" s="330" t="s">
        <v>107</v>
      </c>
      <c r="K63" s="330">
        <v>400</v>
      </c>
      <c r="L63" s="330">
        <v>778</v>
      </c>
      <c r="M63" s="331">
        <v>0.9318</v>
      </c>
      <c r="N63" s="337">
        <v>0.9621500000000001</v>
      </c>
      <c r="P63" s="279">
        <v>44</v>
      </c>
      <c r="Q63" s="234" t="s">
        <v>34</v>
      </c>
      <c r="R63" s="234">
        <v>700</v>
      </c>
      <c r="S63" s="234">
        <v>2936</v>
      </c>
      <c r="T63" s="168">
        <v>0.9136</v>
      </c>
      <c r="U63" s="169">
        <v>0.9502653465346534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ht="15.75">
      <c r="B64" s="61">
        <v>37</v>
      </c>
      <c r="C64" s="234" t="s">
        <v>99</v>
      </c>
      <c r="D64" s="234">
        <v>400</v>
      </c>
      <c r="E64" s="234">
        <v>339</v>
      </c>
      <c r="F64" s="168">
        <v>0.9953</v>
      </c>
      <c r="G64" s="169">
        <v>0.96715</v>
      </c>
      <c r="H64" s="16"/>
      <c r="I64" s="336">
        <v>39</v>
      </c>
      <c r="J64" s="330" t="s">
        <v>8</v>
      </c>
      <c r="K64" s="330">
        <v>700</v>
      </c>
      <c r="L64" s="330">
        <v>1414</v>
      </c>
      <c r="M64" s="331">
        <v>0.9244</v>
      </c>
      <c r="N64" s="337">
        <v>0.9610657844990549</v>
      </c>
      <c r="P64" s="279">
        <v>45</v>
      </c>
      <c r="Q64" s="234" t="s">
        <v>45</v>
      </c>
      <c r="R64" s="234">
        <v>400</v>
      </c>
      <c r="S64" s="234">
        <v>720</v>
      </c>
      <c r="T64" s="168">
        <v>0.9177</v>
      </c>
      <c r="U64" s="169">
        <v>0.9483236842105263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ht="15.75">
      <c r="B65" s="61">
        <v>38</v>
      </c>
      <c r="C65" s="234" t="s">
        <v>44</v>
      </c>
      <c r="D65" s="234">
        <v>400</v>
      </c>
      <c r="E65" s="234">
        <v>1174</v>
      </c>
      <c r="F65" s="168">
        <v>0.9345</v>
      </c>
      <c r="G65" s="169">
        <v>0.9649971839799749</v>
      </c>
      <c r="H65" s="16"/>
      <c r="I65" s="336">
        <v>40</v>
      </c>
      <c r="J65" s="330" t="s">
        <v>109</v>
      </c>
      <c r="K65" s="330">
        <v>400</v>
      </c>
      <c r="L65" s="330">
        <v>341</v>
      </c>
      <c r="M65" s="331">
        <v>0.9677</v>
      </c>
      <c r="N65" s="337">
        <v>0.95435</v>
      </c>
      <c r="P65" s="279">
        <v>46</v>
      </c>
      <c r="Q65" s="234" t="s">
        <v>80</v>
      </c>
      <c r="R65" s="234">
        <v>700</v>
      </c>
      <c r="S65" s="234">
        <v>2531</v>
      </c>
      <c r="T65" s="168">
        <v>0.8978</v>
      </c>
      <c r="U65" s="169">
        <v>0.9479104452996152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ht="15.75">
      <c r="B66" s="61">
        <v>39</v>
      </c>
      <c r="C66" s="234" t="s">
        <v>45</v>
      </c>
      <c r="D66" s="234">
        <v>400</v>
      </c>
      <c r="E66" s="234">
        <v>640</v>
      </c>
      <c r="F66" s="168">
        <v>0.9363</v>
      </c>
      <c r="G66" s="169">
        <v>0.9643120469083155</v>
      </c>
      <c r="H66" s="16"/>
      <c r="I66" s="336">
        <v>41</v>
      </c>
      <c r="J66" s="330" t="s">
        <v>45</v>
      </c>
      <c r="K66" s="330">
        <v>400</v>
      </c>
      <c r="L66" s="330">
        <v>880</v>
      </c>
      <c r="M66" s="331">
        <v>0.9123</v>
      </c>
      <c r="N66" s="337">
        <v>0.9525838781575038</v>
      </c>
      <c r="P66" s="279">
        <v>47</v>
      </c>
      <c r="Q66" s="234" t="s">
        <v>27</v>
      </c>
      <c r="R66" s="234">
        <v>400</v>
      </c>
      <c r="S66" s="234">
        <v>596</v>
      </c>
      <c r="T66" s="168">
        <v>0.9012</v>
      </c>
      <c r="U66" s="169">
        <v>0.9461489614243324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ht="15.75">
      <c r="B67" s="61">
        <v>40</v>
      </c>
      <c r="C67" s="234" t="s">
        <v>41</v>
      </c>
      <c r="D67" s="234">
        <v>700</v>
      </c>
      <c r="E67" s="234">
        <v>1523</v>
      </c>
      <c r="F67" s="168">
        <v>0.9246</v>
      </c>
      <c r="G67" s="169">
        <v>0.9580854406130268</v>
      </c>
      <c r="H67" s="16"/>
      <c r="I67" s="336">
        <v>42</v>
      </c>
      <c r="J67" s="330" t="s">
        <v>108</v>
      </c>
      <c r="K67" s="330">
        <v>400</v>
      </c>
      <c r="L67" s="330">
        <v>384</v>
      </c>
      <c r="M67" s="331">
        <v>0.929</v>
      </c>
      <c r="N67" s="337">
        <v>0.9513497854077253</v>
      </c>
      <c r="P67" s="279">
        <v>48</v>
      </c>
      <c r="Q67" s="234" t="s">
        <v>107</v>
      </c>
      <c r="R67" s="234">
        <v>400</v>
      </c>
      <c r="S67" s="234">
        <v>732</v>
      </c>
      <c r="T67" s="168">
        <v>0.9253</v>
      </c>
      <c r="U67" s="169">
        <v>0.9437523622047244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ht="15.75">
      <c r="B68" s="61">
        <v>41</v>
      </c>
      <c r="C68" s="234" t="s">
        <v>112</v>
      </c>
      <c r="D68" s="234">
        <v>700</v>
      </c>
      <c r="E68" s="234">
        <v>1144</v>
      </c>
      <c r="F68" s="168">
        <v>0.9246</v>
      </c>
      <c r="G68" s="169">
        <v>0.9573138504155125</v>
      </c>
      <c r="H68" s="16"/>
      <c r="I68" s="336">
        <v>43</v>
      </c>
      <c r="J68" s="330" t="s">
        <v>4</v>
      </c>
      <c r="K68" s="330">
        <v>400</v>
      </c>
      <c r="L68" s="330">
        <v>1266</v>
      </c>
      <c r="M68" s="331">
        <v>0.9017</v>
      </c>
      <c r="N68" s="337">
        <v>0.9501322966507177</v>
      </c>
      <c r="P68" s="279">
        <v>49</v>
      </c>
      <c r="Q68" s="234" t="s">
        <v>108</v>
      </c>
      <c r="R68" s="234">
        <v>400</v>
      </c>
      <c r="S68" s="234">
        <v>348</v>
      </c>
      <c r="T68" s="168">
        <v>0.9213</v>
      </c>
      <c r="U68" s="169">
        <v>0.9307538961038961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2:47" ht="15.75">
      <c r="B69" s="61">
        <v>42</v>
      </c>
      <c r="C69" s="234" t="s">
        <v>104</v>
      </c>
      <c r="D69" s="234">
        <v>400</v>
      </c>
      <c r="E69" s="234">
        <v>401</v>
      </c>
      <c r="F69" s="168">
        <v>0.8974</v>
      </c>
      <c r="G69" s="169">
        <v>0.9458428571428572</v>
      </c>
      <c r="H69" s="16"/>
      <c r="I69" s="336">
        <v>44</v>
      </c>
      <c r="J69" s="330" t="s">
        <v>27</v>
      </c>
      <c r="K69" s="330">
        <v>400</v>
      </c>
      <c r="L69" s="330">
        <v>661</v>
      </c>
      <c r="M69" s="331">
        <v>0.9048</v>
      </c>
      <c r="N69" s="337">
        <v>0.9462215102974829</v>
      </c>
      <c r="P69" s="279">
        <v>50</v>
      </c>
      <c r="Q69" s="234" t="s">
        <v>113</v>
      </c>
      <c r="R69" s="234">
        <v>700</v>
      </c>
      <c r="S69" s="234">
        <v>2533</v>
      </c>
      <c r="T69" s="168">
        <v>0.8841</v>
      </c>
      <c r="U69" s="169">
        <v>0.9299694630872484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2:47" ht="15.75">
      <c r="B70" s="61">
        <v>43</v>
      </c>
      <c r="C70" s="234" t="s">
        <v>167</v>
      </c>
      <c r="D70" s="234">
        <v>700</v>
      </c>
      <c r="E70" s="234">
        <v>1705</v>
      </c>
      <c r="F70" s="168">
        <v>0.9029</v>
      </c>
      <c r="G70" s="169">
        <v>0.94545</v>
      </c>
      <c r="H70" s="16"/>
      <c r="I70" s="336">
        <v>45</v>
      </c>
      <c r="J70" s="330" t="s">
        <v>113</v>
      </c>
      <c r="K70" s="330">
        <v>700</v>
      </c>
      <c r="L70" s="330">
        <v>2572</v>
      </c>
      <c r="M70" s="331">
        <v>0.8933</v>
      </c>
      <c r="N70" s="337">
        <v>0.9421589820359282</v>
      </c>
      <c r="P70" s="279">
        <v>51</v>
      </c>
      <c r="Q70" s="234" t="s">
        <v>202</v>
      </c>
      <c r="R70" s="234">
        <v>700</v>
      </c>
      <c r="S70" s="234">
        <v>1927</v>
      </c>
      <c r="T70" s="168">
        <v>0.8757</v>
      </c>
      <c r="U70" s="169">
        <v>0.9294538751345534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2:47" ht="15.75">
      <c r="B71" s="61">
        <v>44</v>
      </c>
      <c r="C71" s="234" t="s">
        <v>83</v>
      </c>
      <c r="D71" s="234">
        <v>400</v>
      </c>
      <c r="E71" s="234">
        <v>803</v>
      </c>
      <c r="F71" s="168">
        <v>0.8951</v>
      </c>
      <c r="G71" s="169">
        <v>0.9426157894736842</v>
      </c>
      <c r="H71" s="16"/>
      <c r="I71" s="336">
        <v>46</v>
      </c>
      <c r="J71" s="330" t="s">
        <v>112</v>
      </c>
      <c r="K71" s="330">
        <v>700</v>
      </c>
      <c r="L71" s="330">
        <v>1120</v>
      </c>
      <c r="M71" s="331">
        <v>0.8933</v>
      </c>
      <c r="N71" s="337">
        <v>0.9407522280471822</v>
      </c>
      <c r="P71" s="279">
        <v>52</v>
      </c>
      <c r="Q71" s="234" t="s">
        <v>46</v>
      </c>
      <c r="R71" s="234">
        <v>400</v>
      </c>
      <c r="S71" s="234">
        <v>793</v>
      </c>
      <c r="T71" s="168">
        <v>0.8538</v>
      </c>
      <c r="U71" s="169">
        <v>0.9253562607204117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2:47" ht="15.75">
      <c r="B72" s="61">
        <v>45</v>
      </c>
      <c r="C72" s="234" t="s">
        <v>27</v>
      </c>
      <c r="D72" s="234">
        <v>400</v>
      </c>
      <c r="E72" s="234">
        <v>482</v>
      </c>
      <c r="F72" s="168">
        <v>0.9181</v>
      </c>
      <c r="G72" s="169">
        <v>0.9400908921933085</v>
      </c>
      <c r="H72" s="16"/>
      <c r="I72" s="336">
        <v>47</v>
      </c>
      <c r="J72" s="329" t="s">
        <v>167</v>
      </c>
      <c r="K72" s="330">
        <v>700</v>
      </c>
      <c r="L72" s="330">
        <v>1595</v>
      </c>
      <c r="M72" s="331">
        <v>0.8883</v>
      </c>
      <c r="N72" s="337">
        <v>0.9391944726810674</v>
      </c>
      <c r="P72" s="279">
        <v>53</v>
      </c>
      <c r="Q72" s="234" t="s">
        <v>11</v>
      </c>
      <c r="R72" s="234">
        <v>1500</v>
      </c>
      <c r="S72" s="234">
        <v>3865</v>
      </c>
      <c r="T72" s="168">
        <v>0.8816</v>
      </c>
      <c r="U72" s="169">
        <v>0.92405210456358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2:47" ht="15.75">
      <c r="B73" s="61">
        <v>46</v>
      </c>
      <c r="C73" s="234" t="s">
        <v>10</v>
      </c>
      <c r="D73" s="234">
        <v>400</v>
      </c>
      <c r="E73" s="234">
        <v>786</v>
      </c>
      <c r="F73" s="168">
        <v>0.9004</v>
      </c>
      <c r="G73" s="169">
        <v>0.9396117647058824</v>
      </c>
      <c r="H73" s="16"/>
      <c r="I73" s="336">
        <v>48</v>
      </c>
      <c r="J73" s="330" t="s">
        <v>41</v>
      </c>
      <c r="K73" s="330">
        <v>700</v>
      </c>
      <c r="L73" s="330">
        <v>1643</v>
      </c>
      <c r="M73" s="331">
        <v>0.8951</v>
      </c>
      <c r="N73" s="337">
        <v>0.937574630541872</v>
      </c>
      <c r="P73" s="279">
        <v>54</v>
      </c>
      <c r="Q73" s="234" t="s">
        <v>32</v>
      </c>
      <c r="R73" s="234">
        <v>1500</v>
      </c>
      <c r="S73" s="234">
        <v>2940</v>
      </c>
      <c r="T73" s="168">
        <v>0.8586</v>
      </c>
      <c r="U73" s="169">
        <v>0.9200367280606717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2:47" ht="15.75">
      <c r="B74" s="61">
        <v>47</v>
      </c>
      <c r="C74" s="234" t="s">
        <v>30</v>
      </c>
      <c r="D74" s="234">
        <v>1500</v>
      </c>
      <c r="E74" s="234">
        <v>4259</v>
      </c>
      <c r="F74" s="168">
        <v>0.9032</v>
      </c>
      <c r="G74" s="169">
        <v>0.939105658669081</v>
      </c>
      <c r="H74" s="16"/>
      <c r="I74" s="336">
        <v>49</v>
      </c>
      <c r="J74" s="330" t="s">
        <v>34</v>
      </c>
      <c r="K74" s="330">
        <v>700</v>
      </c>
      <c r="L74" s="330">
        <v>3324</v>
      </c>
      <c r="M74" s="331">
        <v>0.8758</v>
      </c>
      <c r="N74" s="337">
        <v>0.9266359198998748</v>
      </c>
      <c r="P74" s="279">
        <v>55</v>
      </c>
      <c r="Q74" s="234" t="s">
        <v>144</v>
      </c>
      <c r="R74" s="234">
        <v>400</v>
      </c>
      <c r="S74" s="234">
        <v>342</v>
      </c>
      <c r="T74" s="168">
        <v>0.9038</v>
      </c>
      <c r="U74" s="169">
        <v>0.9181380952380953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2:47" ht="15.75">
      <c r="B75" s="61">
        <v>48</v>
      </c>
      <c r="C75" s="234" t="s">
        <v>11</v>
      </c>
      <c r="D75" s="234">
        <v>1500</v>
      </c>
      <c r="E75" s="234">
        <v>3143</v>
      </c>
      <c r="F75" s="168">
        <v>0.8961</v>
      </c>
      <c r="G75" s="169">
        <v>0.9354796435272046</v>
      </c>
      <c r="H75" s="16"/>
      <c r="I75" s="336">
        <v>50</v>
      </c>
      <c r="J75" s="330" t="s">
        <v>28</v>
      </c>
      <c r="K75" s="330">
        <v>400</v>
      </c>
      <c r="L75" s="330">
        <v>1076</v>
      </c>
      <c r="M75" s="331">
        <v>0.8482</v>
      </c>
      <c r="N75" s="337">
        <v>0.9196773955773956</v>
      </c>
      <c r="P75" s="279">
        <v>56</v>
      </c>
      <c r="Q75" s="234" t="s">
        <v>8</v>
      </c>
      <c r="R75" s="234">
        <v>700</v>
      </c>
      <c r="S75" s="234">
        <v>1094</v>
      </c>
      <c r="T75" s="168">
        <v>0.8533</v>
      </c>
      <c r="U75" s="169">
        <v>0.9169349740932642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2:47" ht="15.75">
      <c r="B76" s="61">
        <v>49</v>
      </c>
      <c r="C76" s="234" t="s">
        <v>34</v>
      </c>
      <c r="D76" s="234">
        <v>700</v>
      </c>
      <c r="E76" s="234">
        <v>3452</v>
      </c>
      <c r="F76" s="168">
        <v>0.8992</v>
      </c>
      <c r="G76" s="169">
        <v>0.9336457256461232</v>
      </c>
      <c r="H76" s="16"/>
      <c r="I76" s="336">
        <v>51</v>
      </c>
      <c r="J76" s="330" t="s">
        <v>30</v>
      </c>
      <c r="K76" s="330">
        <v>1500</v>
      </c>
      <c r="L76" s="330">
        <v>4164</v>
      </c>
      <c r="M76" s="331">
        <v>0.8604</v>
      </c>
      <c r="N76" s="337">
        <v>0.9171505494505494</v>
      </c>
      <c r="P76" s="279">
        <v>57</v>
      </c>
      <c r="Q76" s="234" t="s">
        <v>109</v>
      </c>
      <c r="R76" s="234">
        <v>400</v>
      </c>
      <c r="S76" s="234">
        <v>332</v>
      </c>
      <c r="T76" s="168">
        <v>0.9055</v>
      </c>
      <c r="U76" s="169">
        <v>0.9162183544303797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2:47" ht="15.75">
      <c r="B77" s="61">
        <v>50</v>
      </c>
      <c r="C77" s="234" t="s">
        <v>8</v>
      </c>
      <c r="D77" s="234">
        <v>700</v>
      </c>
      <c r="E77" s="234">
        <v>1149</v>
      </c>
      <c r="F77" s="168">
        <v>0.8596</v>
      </c>
      <c r="G77" s="169">
        <v>0.9227133858267718</v>
      </c>
      <c r="H77" s="16"/>
      <c r="I77" s="336">
        <v>52</v>
      </c>
      <c r="J77" s="330" t="s">
        <v>23</v>
      </c>
      <c r="K77" s="330">
        <v>700</v>
      </c>
      <c r="L77" s="330">
        <v>1361</v>
      </c>
      <c r="M77" s="331">
        <v>0.853</v>
      </c>
      <c r="N77" s="337">
        <v>0.9118409090909091</v>
      </c>
      <c r="P77" s="279">
        <v>58</v>
      </c>
      <c r="Q77" s="234" t="s">
        <v>41</v>
      </c>
      <c r="R77" s="234">
        <v>700</v>
      </c>
      <c r="S77" s="234">
        <v>1720</v>
      </c>
      <c r="T77" s="168">
        <v>0.8366</v>
      </c>
      <c r="U77" s="169">
        <v>0.9046270777479892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2:47" ht="15.75">
      <c r="B78" s="61">
        <v>51</v>
      </c>
      <c r="C78" s="234" t="s">
        <v>82</v>
      </c>
      <c r="D78" s="234">
        <v>400</v>
      </c>
      <c r="E78" s="234">
        <v>789</v>
      </c>
      <c r="F78" s="168">
        <v>0.8762</v>
      </c>
      <c r="G78" s="169">
        <v>0.9223482100238664</v>
      </c>
      <c r="H78" s="16"/>
      <c r="I78" s="336">
        <v>53</v>
      </c>
      <c r="J78" s="330" t="s">
        <v>82</v>
      </c>
      <c r="K78" s="330">
        <v>400</v>
      </c>
      <c r="L78" s="330">
        <v>1183</v>
      </c>
      <c r="M78" s="331">
        <v>0.8391</v>
      </c>
      <c r="N78" s="337">
        <v>0.9102603825136613</v>
      </c>
      <c r="P78" s="279">
        <v>59</v>
      </c>
      <c r="Q78" s="234" t="s">
        <v>30</v>
      </c>
      <c r="R78" s="234">
        <v>1500</v>
      </c>
      <c r="S78" s="234">
        <v>4027</v>
      </c>
      <c r="T78" s="168">
        <v>0.8194</v>
      </c>
      <c r="U78" s="169">
        <v>0.8928632653061225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2:47" ht="15.75">
      <c r="B79" s="61">
        <v>52</v>
      </c>
      <c r="C79" s="234" t="s">
        <v>15</v>
      </c>
      <c r="D79" s="234">
        <v>700</v>
      </c>
      <c r="E79" s="234">
        <v>3596</v>
      </c>
      <c r="F79" s="168">
        <v>0.8219</v>
      </c>
      <c r="G79" s="169">
        <v>0.9096028962730129</v>
      </c>
      <c r="H79" s="16"/>
      <c r="I79" s="336">
        <v>54</v>
      </c>
      <c r="J79" s="330" t="s">
        <v>10</v>
      </c>
      <c r="K79" s="330">
        <v>400</v>
      </c>
      <c r="L79" s="330">
        <v>974</v>
      </c>
      <c r="M79" s="331">
        <v>0.8333</v>
      </c>
      <c r="N79" s="337">
        <v>0.907987386018237</v>
      </c>
      <c r="P79" s="279">
        <v>60</v>
      </c>
      <c r="Q79" s="234" t="s">
        <v>83</v>
      </c>
      <c r="R79" s="234">
        <v>400</v>
      </c>
      <c r="S79" s="234">
        <v>873</v>
      </c>
      <c r="T79" s="168">
        <v>0.7861</v>
      </c>
      <c r="U79" s="169">
        <v>0.8917136971046771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2:47" ht="15.75">
      <c r="B80" s="61">
        <v>53</v>
      </c>
      <c r="C80" s="234" t="s">
        <v>109</v>
      </c>
      <c r="D80" s="234">
        <v>400</v>
      </c>
      <c r="E80" s="234">
        <v>258</v>
      </c>
      <c r="F80" s="168">
        <v>0.9544</v>
      </c>
      <c r="G80" s="169">
        <v>0.9046536082474227</v>
      </c>
      <c r="H80" s="16"/>
      <c r="I80" s="336">
        <v>55</v>
      </c>
      <c r="J80" s="330" t="s">
        <v>11</v>
      </c>
      <c r="K80" s="330">
        <v>1500</v>
      </c>
      <c r="L80" s="330">
        <v>3445</v>
      </c>
      <c r="M80" s="331">
        <v>0.8169</v>
      </c>
      <c r="N80" s="337">
        <v>0.9074307474518686</v>
      </c>
      <c r="P80" s="279">
        <v>61</v>
      </c>
      <c r="Q80" s="234" t="s">
        <v>23</v>
      </c>
      <c r="R80" s="234">
        <v>700</v>
      </c>
      <c r="S80" s="234">
        <v>1560</v>
      </c>
      <c r="T80" s="168">
        <v>0.8068</v>
      </c>
      <c r="U80" s="169">
        <v>0.8900863905325443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2:47" ht="15.75">
      <c r="B81" s="61">
        <v>54</v>
      </c>
      <c r="C81" s="234" t="s">
        <v>164</v>
      </c>
      <c r="D81" s="234">
        <v>700</v>
      </c>
      <c r="E81" s="234">
        <v>1992</v>
      </c>
      <c r="F81" s="168">
        <v>0.8305</v>
      </c>
      <c r="G81" s="169">
        <v>0.9022065217391304</v>
      </c>
      <c r="H81" s="16"/>
      <c r="I81" s="336">
        <v>56</v>
      </c>
      <c r="J81" s="330" t="s">
        <v>15</v>
      </c>
      <c r="K81" s="330">
        <v>700</v>
      </c>
      <c r="L81" s="330">
        <v>4325</v>
      </c>
      <c r="M81" s="331">
        <v>0.8138</v>
      </c>
      <c r="N81" s="337">
        <v>0.9035252909231963</v>
      </c>
      <c r="P81" s="279">
        <v>62</v>
      </c>
      <c r="Q81" s="234" t="s">
        <v>192</v>
      </c>
      <c r="R81" s="234">
        <v>1500</v>
      </c>
      <c r="S81" s="234">
        <v>2357</v>
      </c>
      <c r="T81" s="168">
        <v>0.7936</v>
      </c>
      <c r="U81" s="169">
        <v>0.8816389134554643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2:47" ht="15.75">
      <c r="B82" s="61">
        <v>55</v>
      </c>
      <c r="C82" s="234" t="s">
        <v>23</v>
      </c>
      <c r="D82" s="234">
        <v>700</v>
      </c>
      <c r="E82" s="234">
        <v>1209</v>
      </c>
      <c r="F82" s="168">
        <v>0.8127</v>
      </c>
      <c r="G82" s="169">
        <v>0.9000999999999999</v>
      </c>
      <c r="H82" s="16"/>
      <c r="I82" s="336">
        <v>57</v>
      </c>
      <c r="J82" s="330" t="s">
        <v>83</v>
      </c>
      <c r="K82" s="330">
        <v>400</v>
      </c>
      <c r="L82" s="330">
        <v>663</v>
      </c>
      <c r="M82" s="331">
        <v>0.8042</v>
      </c>
      <c r="N82" s="337">
        <v>0.9021</v>
      </c>
      <c r="P82" s="279">
        <v>63</v>
      </c>
      <c r="Q82" s="234" t="s">
        <v>31</v>
      </c>
      <c r="R82" s="234">
        <v>1500</v>
      </c>
      <c r="S82" s="234">
        <v>4915</v>
      </c>
      <c r="T82" s="168">
        <v>0.8159</v>
      </c>
      <c r="U82" s="169">
        <v>0.8761877049180328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2:47" ht="15.75">
      <c r="B83" s="61">
        <v>56</v>
      </c>
      <c r="C83" s="234" t="s">
        <v>79</v>
      </c>
      <c r="D83" s="234">
        <v>700</v>
      </c>
      <c r="E83" s="234">
        <v>1031</v>
      </c>
      <c r="F83" s="168">
        <v>0.8302</v>
      </c>
      <c r="G83" s="169">
        <v>0.8984583208395802</v>
      </c>
      <c r="H83" s="16"/>
      <c r="I83" s="336">
        <v>58</v>
      </c>
      <c r="J83" s="329" t="s">
        <v>164</v>
      </c>
      <c r="K83" s="330">
        <v>700</v>
      </c>
      <c r="L83" s="330">
        <v>2302</v>
      </c>
      <c r="M83" s="331">
        <v>0.8089</v>
      </c>
      <c r="N83" s="337">
        <v>0.8861166666666667</v>
      </c>
      <c r="P83" s="279">
        <v>64</v>
      </c>
      <c r="Q83" s="234" t="s">
        <v>15</v>
      </c>
      <c r="R83" s="234">
        <v>700</v>
      </c>
      <c r="S83" s="234">
        <v>3940</v>
      </c>
      <c r="T83" s="168">
        <v>0.7439</v>
      </c>
      <c r="U83" s="169">
        <v>0.8618264258555133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2:47" ht="15.75">
      <c r="B84" s="61">
        <v>57</v>
      </c>
      <c r="C84" s="234" t="s">
        <v>2</v>
      </c>
      <c r="D84" s="234">
        <v>700</v>
      </c>
      <c r="E84" s="234">
        <v>1434</v>
      </c>
      <c r="F84" s="168">
        <v>0.8136</v>
      </c>
      <c r="G84" s="169">
        <v>0.8929016949152542</v>
      </c>
      <c r="H84" s="16"/>
      <c r="I84" s="336">
        <v>59</v>
      </c>
      <c r="J84" s="330" t="s">
        <v>32</v>
      </c>
      <c r="K84" s="330">
        <v>1500</v>
      </c>
      <c r="L84" s="330">
        <v>2860</v>
      </c>
      <c r="M84" s="331">
        <v>0.798</v>
      </c>
      <c r="N84" s="337">
        <v>0.8813019086176981</v>
      </c>
      <c r="P84" s="279">
        <v>65</v>
      </c>
      <c r="Q84" s="234" t="s">
        <v>79</v>
      </c>
      <c r="R84" s="234">
        <v>700</v>
      </c>
      <c r="S84" s="234">
        <v>1284</v>
      </c>
      <c r="T84" s="168">
        <v>0.7711</v>
      </c>
      <c r="U84" s="169">
        <v>0.8606061797752809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47" ht="15.75">
      <c r="B85" s="61">
        <v>58</v>
      </c>
      <c r="C85" s="234" t="s">
        <v>192</v>
      </c>
      <c r="D85" s="234">
        <v>1500</v>
      </c>
      <c r="E85" s="234">
        <v>2184</v>
      </c>
      <c r="F85" s="168">
        <v>0.7824</v>
      </c>
      <c r="G85" s="169">
        <v>0.8724624584717608</v>
      </c>
      <c r="H85" s="16"/>
      <c r="I85" s="336">
        <v>60</v>
      </c>
      <c r="J85" s="330" t="s">
        <v>2</v>
      </c>
      <c r="K85" s="330">
        <v>700</v>
      </c>
      <c r="L85" s="330">
        <v>1604</v>
      </c>
      <c r="M85" s="331">
        <v>0.779</v>
      </c>
      <c r="N85" s="337">
        <v>0.8765221327967807</v>
      </c>
      <c r="P85" s="279">
        <v>66</v>
      </c>
      <c r="Q85" s="234" t="s">
        <v>44</v>
      </c>
      <c r="R85" s="234">
        <v>400</v>
      </c>
      <c r="S85" s="234">
        <v>1068</v>
      </c>
      <c r="T85" s="168">
        <v>0.7262</v>
      </c>
      <c r="U85" s="169">
        <v>0.8487923076923076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2:47" ht="15.75">
      <c r="B86" s="61">
        <v>59</v>
      </c>
      <c r="C86" s="234" t="s">
        <v>32</v>
      </c>
      <c r="D86" s="234">
        <v>1500</v>
      </c>
      <c r="E86" s="234">
        <v>2610</v>
      </c>
      <c r="F86" s="168">
        <v>0.7743</v>
      </c>
      <c r="G86" s="169">
        <v>0.8675558338617628</v>
      </c>
      <c r="H86" s="16"/>
      <c r="I86" s="336">
        <v>61</v>
      </c>
      <c r="J86" s="330" t="s">
        <v>192</v>
      </c>
      <c r="K86" s="330">
        <v>1500</v>
      </c>
      <c r="L86" s="330">
        <v>2537</v>
      </c>
      <c r="M86" s="331">
        <v>0.7779</v>
      </c>
      <c r="N86" s="337">
        <v>0.8715120767494358</v>
      </c>
      <c r="P86" s="279">
        <v>67</v>
      </c>
      <c r="Q86" s="234" t="s">
        <v>203</v>
      </c>
      <c r="R86" s="234">
        <v>700</v>
      </c>
      <c r="S86" s="234">
        <v>2164</v>
      </c>
      <c r="T86" s="168">
        <v>0.7372</v>
      </c>
      <c r="U86" s="169">
        <v>0.8419762057877813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2:47" ht="15.75">
      <c r="B87" s="61">
        <v>60</v>
      </c>
      <c r="C87" s="234" t="s">
        <v>14</v>
      </c>
      <c r="D87" s="234">
        <v>700</v>
      </c>
      <c r="E87" s="234">
        <v>1597</v>
      </c>
      <c r="F87" s="168">
        <v>0.7319</v>
      </c>
      <c r="G87" s="169">
        <v>0.8657101918465229</v>
      </c>
      <c r="H87" s="16"/>
      <c r="I87" s="336">
        <v>62</v>
      </c>
      <c r="J87" s="330" t="s">
        <v>56</v>
      </c>
      <c r="K87" s="330">
        <v>700</v>
      </c>
      <c r="L87" s="330">
        <v>1389</v>
      </c>
      <c r="M87" s="331">
        <v>0.7518</v>
      </c>
      <c r="N87" s="337">
        <v>0.870003194103194</v>
      </c>
      <c r="P87" s="279">
        <v>68</v>
      </c>
      <c r="Q87" s="234" t="s">
        <v>35</v>
      </c>
      <c r="R87" s="234">
        <v>1500</v>
      </c>
      <c r="S87" s="234">
        <v>2524</v>
      </c>
      <c r="T87" s="168">
        <v>0.7296</v>
      </c>
      <c r="U87" s="169">
        <v>0.8317470142977292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2:47" ht="15.75">
      <c r="B88" s="61">
        <v>61</v>
      </c>
      <c r="C88" s="234" t="s">
        <v>85</v>
      </c>
      <c r="D88" s="234">
        <v>1500</v>
      </c>
      <c r="E88" s="234">
        <v>4004</v>
      </c>
      <c r="F88" s="168">
        <v>0.7933</v>
      </c>
      <c r="G88" s="169">
        <v>0.8626993827160494</v>
      </c>
      <c r="H88" s="16"/>
      <c r="I88" s="336">
        <v>63</v>
      </c>
      <c r="J88" s="330" t="s">
        <v>25</v>
      </c>
      <c r="K88" s="330">
        <v>400</v>
      </c>
      <c r="L88" s="330">
        <v>290</v>
      </c>
      <c r="M88" s="331">
        <v>0.8447</v>
      </c>
      <c r="N88" s="337">
        <v>0.861742523364486</v>
      </c>
      <c r="P88" s="279">
        <v>69</v>
      </c>
      <c r="Q88" s="234" t="s">
        <v>2</v>
      </c>
      <c r="R88" s="234">
        <v>700</v>
      </c>
      <c r="S88" s="234">
        <v>1728</v>
      </c>
      <c r="T88" s="168">
        <v>0.7033</v>
      </c>
      <c r="U88" s="169">
        <v>0.8243772727272727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2:47" ht="15.75">
      <c r="B89" s="61">
        <v>62</v>
      </c>
      <c r="C89" s="234" t="s">
        <v>40</v>
      </c>
      <c r="D89" s="234">
        <v>700</v>
      </c>
      <c r="E89" s="234">
        <v>1298</v>
      </c>
      <c r="F89" s="168">
        <v>0.7658</v>
      </c>
      <c r="G89" s="169">
        <v>0.8562606557377049</v>
      </c>
      <c r="H89" s="16"/>
      <c r="I89" s="336">
        <v>64</v>
      </c>
      <c r="J89" s="330" t="s">
        <v>40</v>
      </c>
      <c r="K89" s="330">
        <v>700</v>
      </c>
      <c r="L89" s="330">
        <v>1405</v>
      </c>
      <c r="M89" s="331">
        <v>0.7404</v>
      </c>
      <c r="N89" s="337">
        <v>0.8597973154362416</v>
      </c>
      <c r="P89" s="279">
        <v>70</v>
      </c>
      <c r="Q89" s="234" t="s">
        <v>40</v>
      </c>
      <c r="R89" s="234">
        <v>700</v>
      </c>
      <c r="S89" s="234">
        <v>1471</v>
      </c>
      <c r="T89" s="168">
        <v>0.7</v>
      </c>
      <c r="U89" s="169">
        <v>0.8176991150442477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2:47" ht="15.75">
      <c r="B90" s="61">
        <v>63</v>
      </c>
      <c r="C90" s="234" t="s">
        <v>144</v>
      </c>
      <c r="D90" s="234">
        <v>400</v>
      </c>
      <c r="E90" s="234">
        <v>348</v>
      </c>
      <c r="F90" s="168">
        <v>0.7832</v>
      </c>
      <c r="G90" s="169">
        <v>0.8546909090909092</v>
      </c>
      <c r="H90" s="16"/>
      <c r="I90" s="336">
        <v>65</v>
      </c>
      <c r="J90" s="330" t="s">
        <v>104</v>
      </c>
      <c r="K90" s="330">
        <v>400</v>
      </c>
      <c r="L90" s="330">
        <v>403</v>
      </c>
      <c r="M90" s="331">
        <v>0.7097</v>
      </c>
      <c r="N90" s="337">
        <v>0.8533648514851485</v>
      </c>
      <c r="P90" s="279">
        <v>71</v>
      </c>
      <c r="Q90" s="234" t="s">
        <v>28</v>
      </c>
      <c r="R90" s="234">
        <v>400</v>
      </c>
      <c r="S90" s="234">
        <v>879</v>
      </c>
      <c r="T90" s="168">
        <v>0.7009</v>
      </c>
      <c r="U90" s="169">
        <v>0.8167543478260869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2:47" ht="15.75">
      <c r="B91" s="61">
        <v>64</v>
      </c>
      <c r="C91" s="234" t="s">
        <v>108</v>
      </c>
      <c r="D91" s="234">
        <v>400</v>
      </c>
      <c r="E91" s="234">
        <v>235</v>
      </c>
      <c r="F91" s="168">
        <v>0.8806</v>
      </c>
      <c r="G91" s="169">
        <v>0.8501076923076922</v>
      </c>
      <c r="H91" s="16"/>
      <c r="I91" s="336">
        <v>66</v>
      </c>
      <c r="J91" s="330" t="s">
        <v>31</v>
      </c>
      <c r="K91" s="330">
        <v>1500</v>
      </c>
      <c r="L91" s="330">
        <v>4857</v>
      </c>
      <c r="M91" s="331">
        <v>0.7767</v>
      </c>
      <c r="N91" s="337">
        <v>0.8528685746777862</v>
      </c>
      <c r="P91" s="279">
        <v>72</v>
      </c>
      <c r="Q91" s="234" t="s">
        <v>56</v>
      </c>
      <c r="R91" s="234">
        <v>700</v>
      </c>
      <c r="S91" s="234">
        <v>1434</v>
      </c>
      <c r="T91" s="168">
        <v>0.6629</v>
      </c>
      <c r="U91" s="169">
        <v>0.8111846200241255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2:47" ht="15.75">
      <c r="B92" s="61">
        <v>65</v>
      </c>
      <c r="C92" s="234" t="s">
        <v>31</v>
      </c>
      <c r="D92" s="234">
        <v>1500</v>
      </c>
      <c r="E92" s="234">
        <v>4425</v>
      </c>
      <c r="F92" s="168">
        <v>0.7515</v>
      </c>
      <c r="G92" s="169">
        <v>0.8238314408770555</v>
      </c>
      <c r="H92" s="16"/>
      <c r="I92" s="336">
        <v>67</v>
      </c>
      <c r="J92" s="330" t="s">
        <v>144</v>
      </c>
      <c r="K92" s="330">
        <v>400</v>
      </c>
      <c r="L92" s="330">
        <v>317</v>
      </c>
      <c r="M92" s="331">
        <v>0.7939</v>
      </c>
      <c r="N92" s="337">
        <v>0.8500283132530121</v>
      </c>
      <c r="P92" s="279">
        <v>73</v>
      </c>
      <c r="Q92" s="234" t="s">
        <v>25</v>
      </c>
      <c r="R92" s="234">
        <v>400</v>
      </c>
      <c r="S92" s="234">
        <v>295</v>
      </c>
      <c r="T92" s="168">
        <v>0.7582</v>
      </c>
      <c r="U92" s="169">
        <v>0.8097632653061224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2:47" ht="15.75">
      <c r="B93" s="61">
        <v>66</v>
      </c>
      <c r="C93" s="234" t="s">
        <v>56</v>
      </c>
      <c r="D93" s="234">
        <v>700</v>
      </c>
      <c r="E93" s="234">
        <v>1337</v>
      </c>
      <c r="F93" s="168">
        <v>0.6613</v>
      </c>
      <c r="G93" s="169">
        <v>0.8200818181818181</v>
      </c>
      <c r="H93" s="16"/>
      <c r="I93" s="336">
        <v>68</v>
      </c>
      <c r="J93" s="330" t="s">
        <v>85</v>
      </c>
      <c r="K93" s="330">
        <v>1500</v>
      </c>
      <c r="L93" s="330">
        <v>4770</v>
      </c>
      <c r="M93" s="331">
        <v>0.7112</v>
      </c>
      <c r="N93" s="337">
        <v>0.8266233029381966</v>
      </c>
      <c r="P93" s="287">
        <v>74</v>
      </c>
      <c r="Q93" s="173" t="s">
        <v>10</v>
      </c>
      <c r="R93" s="173">
        <v>400</v>
      </c>
      <c r="S93" s="173">
        <v>997</v>
      </c>
      <c r="T93" s="174">
        <v>0.6578</v>
      </c>
      <c r="U93" s="175">
        <v>0.7943237288135594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2:47" ht="15.75">
      <c r="B94" s="61">
        <v>67</v>
      </c>
      <c r="C94" s="234" t="s">
        <v>86</v>
      </c>
      <c r="D94" s="234">
        <v>1800</v>
      </c>
      <c r="E94" s="234">
        <v>606</v>
      </c>
      <c r="F94" s="168">
        <v>0.8939</v>
      </c>
      <c r="G94" s="169">
        <v>0.8136436744847193</v>
      </c>
      <c r="H94" s="16"/>
      <c r="I94" s="336">
        <v>69</v>
      </c>
      <c r="J94" s="330" t="s">
        <v>79</v>
      </c>
      <c r="K94" s="330">
        <v>700</v>
      </c>
      <c r="L94" s="330">
        <v>1118</v>
      </c>
      <c r="M94" s="331">
        <v>0.6809</v>
      </c>
      <c r="N94" s="337">
        <v>0.8066184782608695</v>
      </c>
      <c r="P94" s="287">
        <v>75</v>
      </c>
      <c r="Q94" s="173" t="s">
        <v>82</v>
      </c>
      <c r="R94" s="173">
        <v>400</v>
      </c>
      <c r="S94" s="173">
        <v>1186</v>
      </c>
      <c r="T94" s="174">
        <v>0.5547</v>
      </c>
      <c r="U94" s="175">
        <v>0.7595958270106221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2:47" ht="15.75">
      <c r="B95" s="69">
        <v>68</v>
      </c>
      <c r="C95" s="173" t="s">
        <v>25</v>
      </c>
      <c r="D95" s="173">
        <v>400</v>
      </c>
      <c r="E95" s="173">
        <v>209</v>
      </c>
      <c r="F95" s="174">
        <v>0.8294</v>
      </c>
      <c r="G95" s="175">
        <v>0.7955779527559055</v>
      </c>
      <c r="H95" s="16"/>
      <c r="I95" s="320">
        <v>70</v>
      </c>
      <c r="J95" s="310" t="s">
        <v>35</v>
      </c>
      <c r="K95" s="310">
        <v>1500</v>
      </c>
      <c r="L95" s="310">
        <v>2109</v>
      </c>
      <c r="M95" s="311">
        <v>0.6602</v>
      </c>
      <c r="N95" s="321">
        <v>0.7983511210762332</v>
      </c>
      <c r="P95" s="287">
        <v>76</v>
      </c>
      <c r="Q95" s="173" t="s">
        <v>86</v>
      </c>
      <c r="R95" s="173">
        <v>1800</v>
      </c>
      <c r="S95" s="173">
        <v>603</v>
      </c>
      <c r="T95" s="174">
        <v>0.8027</v>
      </c>
      <c r="U95" s="175">
        <v>0.7570718045112781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2:47" ht="15.75">
      <c r="B96" s="69">
        <v>69</v>
      </c>
      <c r="C96" s="173" t="s">
        <v>84</v>
      </c>
      <c r="D96" s="173">
        <v>400</v>
      </c>
      <c r="E96" s="173">
        <v>627</v>
      </c>
      <c r="F96" s="174">
        <v>0.6538</v>
      </c>
      <c r="G96" s="175">
        <v>0.770262831858407</v>
      </c>
      <c r="H96" s="16"/>
      <c r="I96" s="320">
        <v>71</v>
      </c>
      <c r="J96" s="310" t="s">
        <v>84</v>
      </c>
      <c r="K96" s="310">
        <v>400</v>
      </c>
      <c r="L96" s="310">
        <v>584</v>
      </c>
      <c r="M96" s="311">
        <v>0.6303</v>
      </c>
      <c r="N96" s="321">
        <v>0.7977306451612902</v>
      </c>
      <c r="P96" s="287">
        <v>77</v>
      </c>
      <c r="Q96" s="173" t="s">
        <v>85</v>
      </c>
      <c r="R96" s="173">
        <v>1500</v>
      </c>
      <c r="S96" s="173">
        <v>4184</v>
      </c>
      <c r="T96" s="174">
        <v>0.5806</v>
      </c>
      <c r="U96" s="175">
        <v>0.740485414091471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2:47" ht="15.75">
      <c r="B97" s="69">
        <v>70</v>
      </c>
      <c r="C97" s="173" t="s">
        <v>35</v>
      </c>
      <c r="D97" s="173">
        <v>1500</v>
      </c>
      <c r="E97" s="173">
        <v>1959</v>
      </c>
      <c r="F97" s="174">
        <v>0.6053</v>
      </c>
      <c r="G97" s="175">
        <v>0.7587670212765958</v>
      </c>
      <c r="H97" s="16"/>
      <c r="I97" s="320">
        <v>72</v>
      </c>
      <c r="J97" s="310" t="s">
        <v>19</v>
      </c>
      <c r="K97" s="310">
        <v>1500</v>
      </c>
      <c r="L97" s="310">
        <v>1122</v>
      </c>
      <c r="M97" s="311">
        <v>0.6907</v>
      </c>
      <c r="N97" s="321">
        <v>0.762429674796748</v>
      </c>
      <c r="P97" s="287">
        <v>78</v>
      </c>
      <c r="Q97" s="173" t="s">
        <v>19</v>
      </c>
      <c r="R97" s="173">
        <v>1500</v>
      </c>
      <c r="S97" s="173">
        <v>890</v>
      </c>
      <c r="T97" s="174">
        <v>0.6331</v>
      </c>
      <c r="U97" s="175">
        <v>0.7103178812415655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2:47" ht="15.75">
      <c r="B98" s="69">
        <v>71</v>
      </c>
      <c r="C98" s="173" t="s">
        <v>19</v>
      </c>
      <c r="D98" s="173">
        <v>1500</v>
      </c>
      <c r="E98" s="173">
        <v>1007</v>
      </c>
      <c r="F98" s="174">
        <v>0.7153</v>
      </c>
      <c r="G98" s="175">
        <v>0.7454090005678592</v>
      </c>
      <c r="H98" s="16"/>
      <c r="I98" s="320">
        <v>73</v>
      </c>
      <c r="J98" s="310" t="s">
        <v>86</v>
      </c>
      <c r="K98" s="310">
        <v>1800</v>
      </c>
      <c r="L98" s="310">
        <v>756</v>
      </c>
      <c r="M98" s="311">
        <v>0.6912</v>
      </c>
      <c r="N98" s="321">
        <v>0.717193984962406</v>
      </c>
      <c r="P98" s="287">
        <v>79</v>
      </c>
      <c r="Q98" s="173" t="s">
        <v>84</v>
      </c>
      <c r="R98" s="173">
        <v>400</v>
      </c>
      <c r="S98" s="173">
        <v>608</v>
      </c>
      <c r="T98" s="174">
        <v>0.553</v>
      </c>
      <c r="U98" s="175">
        <v>0.700346153846154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2:47" ht="15.75">
      <c r="B99" s="69">
        <v>72</v>
      </c>
      <c r="C99" s="173" t="s">
        <v>20</v>
      </c>
      <c r="D99" s="173">
        <v>700</v>
      </c>
      <c r="E99" s="173">
        <v>4185</v>
      </c>
      <c r="F99" s="174">
        <v>0.5381</v>
      </c>
      <c r="G99" s="175">
        <v>0.6793631524008351</v>
      </c>
      <c r="H99" s="16"/>
      <c r="I99" s="320">
        <v>74</v>
      </c>
      <c r="J99" s="310" t="s">
        <v>20</v>
      </c>
      <c r="K99" s="310">
        <v>700</v>
      </c>
      <c r="L99" s="310">
        <v>4325</v>
      </c>
      <c r="M99" s="311">
        <v>0.4941</v>
      </c>
      <c r="N99" s="321">
        <v>0.6743906593406593</v>
      </c>
      <c r="P99" s="287">
        <v>80</v>
      </c>
      <c r="Q99" s="173" t="s">
        <v>20</v>
      </c>
      <c r="R99" s="173">
        <v>700</v>
      </c>
      <c r="S99" s="173">
        <v>4668</v>
      </c>
      <c r="T99" s="174">
        <v>0.5038</v>
      </c>
      <c r="U99" s="175">
        <v>0.6601174462705437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2:21" s="16" customFormat="1" ht="16.5" thickBot="1">
      <c r="B100" s="355">
        <v>73</v>
      </c>
      <c r="C100" s="356" t="s">
        <v>114</v>
      </c>
      <c r="D100" s="356">
        <v>1500</v>
      </c>
      <c r="E100" s="356">
        <v>775</v>
      </c>
      <c r="F100" s="357">
        <v>0.4014</v>
      </c>
      <c r="G100" s="358">
        <v>0.5252518207282914</v>
      </c>
      <c r="I100" s="338">
        <v>75</v>
      </c>
      <c r="J100" s="339" t="s">
        <v>114</v>
      </c>
      <c r="K100" s="339">
        <v>1500</v>
      </c>
      <c r="L100" s="339">
        <v>688</v>
      </c>
      <c r="M100" s="340">
        <v>0.3231</v>
      </c>
      <c r="N100" s="341">
        <v>0.5195333333333333</v>
      </c>
      <c r="P100" s="342">
        <v>81</v>
      </c>
      <c r="Q100" s="361" t="s">
        <v>114</v>
      </c>
      <c r="R100" s="361">
        <v>1500</v>
      </c>
      <c r="S100" s="361">
        <v>591</v>
      </c>
      <c r="T100" s="363">
        <v>0.2916</v>
      </c>
      <c r="U100" s="365">
        <v>0.39100625</v>
      </c>
    </row>
    <row r="101" s="16" customFormat="1" ht="15">
      <c r="P101" s="15"/>
    </row>
    <row r="102" s="16" customFormat="1" ht="15">
      <c r="P102" s="15"/>
    </row>
    <row r="103" s="16" customFormat="1" ht="15">
      <c r="P103" s="15"/>
    </row>
    <row r="104" s="16" customFormat="1" ht="15">
      <c r="P104" s="15"/>
    </row>
    <row r="105" s="16" customFormat="1" ht="15">
      <c r="P105" s="15"/>
    </row>
    <row r="106" s="16" customFormat="1" ht="15">
      <c r="P106" s="15"/>
    </row>
    <row r="107" s="16" customFormat="1" ht="15">
      <c r="P107" s="15"/>
    </row>
    <row r="108" s="16" customFormat="1" ht="15">
      <c r="P108" s="15"/>
    </row>
    <row r="109" s="16" customFormat="1" ht="15">
      <c r="P109" s="15"/>
    </row>
    <row r="110" s="16" customFormat="1" ht="15">
      <c r="P110" s="15"/>
    </row>
    <row r="111" s="16" customFormat="1" ht="15">
      <c r="P111" s="15"/>
    </row>
    <row r="112" s="16" customFormat="1" ht="15">
      <c r="P112" s="15"/>
    </row>
    <row r="113" s="16" customFormat="1" ht="15">
      <c r="P113" s="15"/>
    </row>
    <row r="114" s="16" customFormat="1" ht="15">
      <c r="P114" s="15"/>
    </row>
    <row r="115" s="16" customFormat="1" ht="15">
      <c r="P115" s="15"/>
    </row>
    <row r="116" s="16" customFormat="1" ht="15">
      <c r="P116" s="15"/>
    </row>
    <row r="117" s="16" customFormat="1" ht="15">
      <c r="P117" s="15"/>
    </row>
    <row r="118" s="16" customFormat="1" ht="15">
      <c r="P118" s="15"/>
    </row>
    <row r="119" s="16" customFormat="1" ht="15">
      <c r="P119" s="15"/>
    </row>
    <row r="120" s="16" customFormat="1" ht="15">
      <c r="P120" s="15"/>
    </row>
    <row r="121" s="16" customFormat="1" ht="15">
      <c r="P121" s="15"/>
    </row>
    <row r="122" s="16" customFormat="1" ht="15">
      <c r="P122" s="15"/>
    </row>
    <row r="123" s="16" customFormat="1" ht="15">
      <c r="P123" s="15"/>
    </row>
    <row r="124" s="16" customFormat="1" ht="15">
      <c r="P124" s="15"/>
    </row>
    <row r="125" s="16" customFormat="1" ht="15">
      <c r="P125" s="15"/>
    </row>
    <row r="126" s="16" customFormat="1" ht="15">
      <c r="P126" s="15"/>
    </row>
    <row r="127" s="16" customFormat="1" ht="15">
      <c r="P127" s="15"/>
    </row>
    <row r="128" s="16" customFormat="1" ht="15">
      <c r="P128" s="15"/>
    </row>
    <row r="129" s="16" customFormat="1" ht="15">
      <c r="P129" s="15"/>
    </row>
    <row r="130" s="16" customFormat="1" ht="15">
      <c r="P130" s="15"/>
    </row>
    <row r="131" s="16" customFormat="1" ht="15">
      <c r="P131" s="15"/>
    </row>
    <row r="132" s="16" customFormat="1" ht="15">
      <c r="P132" s="15"/>
    </row>
    <row r="133" s="16" customFormat="1" ht="15">
      <c r="P133" s="15"/>
    </row>
    <row r="134" s="16" customFormat="1" ht="15">
      <c r="P134" s="15"/>
    </row>
    <row r="135" s="16" customFormat="1" ht="15">
      <c r="P135" s="15"/>
    </row>
    <row r="136" s="16" customFormat="1" ht="15">
      <c r="P136" s="15"/>
    </row>
    <row r="137" s="16" customFormat="1" ht="15">
      <c r="P137" s="15"/>
    </row>
    <row r="138" s="16" customFormat="1" ht="15">
      <c r="P138" s="15"/>
    </row>
    <row r="139" s="16" customFormat="1" ht="15">
      <c r="P139" s="15"/>
    </row>
    <row r="140" s="16" customFormat="1" ht="15">
      <c r="P140" s="15"/>
    </row>
    <row r="141" s="16" customFormat="1" ht="15">
      <c r="P141" s="15"/>
    </row>
    <row r="142" s="16" customFormat="1" ht="15">
      <c r="P142" s="15"/>
    </row>
    <row r="143" s="16" customFormat="1" ht="15">
      <c r="P143" s="15"/>
    </row>
    <row r="144" s="16" customFormat="1" ht="15">
      <c r="P144" s="15"/>
    </row>
    <row r="145" s="16" customFormat="1" ht="15">
      <c r="P145" s="15"/>
    </row>
    <row r="146" s="16" customFormat="1" ht="15">
      <c r="P146" s="15"/>
    </row>
    <row r="147" s="16" customFormat="1" ht="15">
      <c r="P147" s="15"/>
    </row>
    <row r="148" s="16" customFormat="1" ht="15">
      <c r="P148" s="15"/>
    </row>
    <row r="149" s="16" customFormat="1" ht="15">
      <c r="P149" s="15"/>
    </row>
    <row r="150" s="16" customFormat="1" ht="15">
      <c r="P150" s="15"/>
    </row>
    <row r="151" s="16" customFormat="1" ht="15">
      <c r="P151" s="15"/>
    </row>
    <row r="152" s="16" customFormat="1" ht="15">
      <c r="P152" s="15"/>
    </row>
    <row r="153" s="16" customFormat="1" ht="15">
      <c r="P153" s="15"/>
    </row>
    <row r="154" s="16" customFormat="1" ht="15">
      <c r="P154" s="15"/>
    </row>
    <row r="155" s="16" customFormat="1" ht="15">
      <c r="P155" s="15"/>
    </row>
    <row r="156" s="16" customFormat="1" ht="15">
      <c r="P156" s="15"/>
    </row>
    <row r="157" s="16" customFormat="1" ht="15">
      <c r="P157" s="15"/>
    </row>
    <row r="158" s="16" customFormat="1" ht="15">
      <c r="P158" s="15"/>
    </row>
    <row r="159" s="16" customFormat="1" ht="15">
      <c r="P159" s="15"/>
    </row>
    <row r="160" s="16" customFormat="1" ht="15">
      <c r="P160" s="15"/>
    </row>
    <row r="161" s="16" customFormat="1" ht="15">
      <c r="P161" s="15"/>
    </row>
    <row r="162" s="16" customFormat="1" ht="15">
      <c r="P162" s="15"/>
    </row>
    <row r="163" s="16" customFormat="1" ht="15">
      <c r="P163" s="15"/>
    </row>
    <row r="164" s="16" customFormat="1" ht="15">
      <c r="P164" s="15"/>
    </row>
    <row r="165" s="16" customFormat="1" ht="15">
      <c r="P165" s="15"/>
    </row>
    <row r="166" s="16" customFormat="1" ht="15">
      <c r="P166" s="15"/>
    </row>
    <row r="167" s="16" customFormat="1" ht="15">
      <c r="P167" s="15"/>
    </row>
    <row r="168" s="16" customFormat="1" ht="15">
      <c r="P168" s="15"/>
    </row>
    <row r="169" s="16" customFormat="1" ht="15">
      <c r="P169" s="15"/>
    </row>
    <row r="170" s="16" customFormat="1" ht="15">
      <c r="P170" s="15"/>
    </row>
    <row r="171" s="16" customFormat="1" ht="15">
      <c r="P171" s="15"/>
    </row>
    <row r="172" s="16" customFormat="1" ht="15">
      <c r="P172" s="15"/>
    </row>
    <row r="173" s="16" customFormat="1" ht="15">
      <c r="P173" s="15"/>
    </row>
    <row r="174" s="16" customFormat="1" ht="15">
      <c r="P174" s="15"/>
    </row>
    <row r="175" s="16" customFormat="1" ht="15">
      <c r="P175" s="15"/>
    </row>
    <row r="176" s="16" customFormat="1" ht="15">
      <c r="P176" s="15"/>
    </row>
    <row r="177" s="16" customFormat="1" ht="15">
      <c r="P177" s="15"/>
    </row>
    <row r="178" s="16" customFormat="1" ht="15">
      <c r="P178" s="15"/>
    </row>
    <row r="179" s="16" customFormat="1" ht="15">
      <c r="P179" s="15"/>
    </row>
    <row r="180" s="16" customFormat="1" ht="15">
      <c r="P180" s="15"/>
    </row>
    <row r="181" s="16" customFormat="1" ht="15">
      <c r="P181" s="15"/>
    </row>
    <row r="182" s="16" customFormat="1" ht="15">
      <c r="P182" s="15"/>
    </row>
    <row r="183" s="16" customFormat="1" ht="15">
      <c r="P183" s="15"/>
    </row>
    <row r="184" s="16" customFormat="1" ht="15">
      <c r="P184" s="15"/>
    </row>
    <row r="185" s="16" customFormat="1" ht="15">
      <c r="P185" s="15"/>
    </row>
    <row r="186" s="16" customFormat="1" ht="15">
      <c r="P186" s="15"/>
    </row>
    <row r="187" s="16" customFormat="1" ht="15">
      <c r="P187" s="15"/>
    </row>
    <row r="188" s="16" customFormat="1" ht="15">
      <c r="P188" s="15"/>
    </row>
    <row r="189" s="16" customFormat="1" ht="15">
      <c r="P189" s="15"/>
    </row>
    <row r="190" s="16" customFormat="1" ht="15">
      <c r="P190" s="15"/>
    </row>
    <row r="191" s="16" customFormat="1" ht="15">
      <c r="P191" s="15"/>
    </row>
    <row r="192" s="16" customFormat="1" ht="15">
      <c r="P192" s="15"/>
    </row>
    <row r="193" s="16" customFormat="1" ht="15">
      <c r="P193" s="15"/>
    </row>
    <row r="194" s="16" customFormat="1" ht="15">
      <c r="P194" s="15"/>
    </row>
    <row r="195" s="16" customFormat="1" ht="15">
      <c r="P195" s="15"/>
    </row>
    <row r="196" s="16" customFormat="1" ht="15">
      <c r="P196" s="15"/>
    </row>
    <row r="197" s="16" customFormat="1" ht="15">
      <c r="P197" s="15"/>
    </row>
    <row r="198" s="16" customFormat="1" ht="15">
      <c r="P198" s="15"/>
    </row>
    <row r="199" s="16" customFormat="1" ht="15">
      <c r="P199" s="15"/>
    </row>
    <row r="200" s="16" customFormat="1" ht="15">
      <c r="P200" s="15"/>
    </row>
    <row r="201" s="16" customFormat="1" ht="15">
      <c r="P201" s="15"/>
    </row>
    <row r="202" s="16" customFormat="1" ht="15">
      <c r="P202" s="15"/>
    </row>
    <row r="203" s="16" customFormat="1" ht="15">
      <c r="P203" s="15"/>
    </row>
    <row r="204" s="16" customFormat="1" ht="15">
      <c r="P204" s="15"/>
    </row>
    <row r="205" s="16" customFormat="1" ht="15">
      <c r="P205" s="15"/>
    </row>
    <row r="206" s="16" customFormat="1" ht="15">
      <c r="P206" s="15"/>
    </row>
    <row r="207" s="16" customFormat="1" ht="15">
      <c r="P207" s="15"/>
    </row>
    <row r="208" s="16" customFormat="1" ht="15">
      <c r="P208" s="15"/>
    </row>
    <row r="209" s="16" customFormat="1" ht="15">
      <c r="P209" s="15"/>
    </row>
    <row r="210" s="16" customFormat="1" ht="15">
      <c r="P210" s="15"/>
    </row>
    <row r="211" s="16" customFormat="1" ht="15">
      <c r="P211" s="15"/>
    </row>
    <row r="212" s="16" customFormat="1" ht="15">
      <c r="P212" s="15"/>
    </row>
    <row r="213" s="16" customFormat="1" ht="15">
      <c r="P213" s="15"/>
    </row>
    <row r="214" s="16" customFormat="1" ht="15">
      <c r="P214" s="15"/>
    </row>
    <row r="215" s="16" customFormat="1" ht="15">
      <c r="P215" s="15"/>
    </row>
    <row r="216" s="16" customFormat="1" ht="15">
      <c r="P216" s="15"/>
    </row>
    <row r="217" s="16" customFormat="1" ht="15">
      <c r="P217" s="15"/>
    </row>
    <row r="218" s="16" customFormat="1" ht="15">
      <c r="P218" s="15"/>
    </row>
    <row r="219" s="16" customFormat="1" ht="15">
      <c r="P219" s="15"/>
    </row>
    <row r="220" s="16" customFormat="1" ht="15">
      <c r="P220" s="15"/>
    </row>
    <row r="221" s="16" customFormat="1" ht="15">
      <c r="P221" s="15"/>
    </row>
    <row r="222" s="16" customFormat="1" ht="15">
      <c r="P222" s="15"/>
    </row>
    <row r="223" s="16" customFormat="1" ht="15">
      <c r="P223" s="15"/>
    </row>
    <row r="224" s="16" customFormat="1" ht="15">
      <c r="P224" s="15"/>
    </row>
    <row r="225" s="16" customFormat="1" ht="15">
      <c r="P225" s="15"/>
    </row>
    <row r="226" s="16" customFormat="1" ht="15">
      <c r="P226" s="15"/>
    </row>
    <row r="227" s="16" customFormat="1" ht="15">
      <c r="P227" s="15"/>
    </row>
    <row r="228" s="16" customFormat="1" ht="15">
      <c r="P228" s="15"/>
    </row>
    <row r="229" s="16" customFormat="1" ht="15">
      <c r="P229" s="15"/>
    </row>
    <row r="230" s="16" customFormat="1" ht="15">
      <c r="P230" s="15"/>
    </row>
    <row r="231" s="16" customFormat="1" ht="15">
      <c r="P231" s="15"/>
    </row>
    <row r="232" s="16" customFormat="1" ht="15">
      <c r="P232" s="15"/>
    </row>
    <row r="233" s="16" customFormat="1" ht="15">
      <c r="P233" s="15"/>
    </row>
    <row r="234" s="16" customFormat="1" ht="15">
      <c r="P234" s="15"/>
    </row>
    <row r="235" s="16" customFormat="1" ht="15">
      <c r="P235" s="15"/>
    </row>
    <row r="236" s="16" customFormat="1" ht="15">
      <c r="P236" s="15"/>
    </row>
    <row r="237" s="16" customFormat="1" ht="15">
      <c r="P237" s="15"/>
    </row>
    <row r="238" s="16" customFormat="1" ht="15">
      <c r="P238" s="15"/>
    </row>
    <row r="239" s="16" customFormat="1" ht="15">
      <c r="P239" s="15"/>
    </row>
    <row r="240" s="16" customFormat="1" ht="15">
      <c r="P240" s="15"/>
    </row>
    <row r="241" s="16" customFormat="1" ht="15">
      <c r="P241" s="15"/>
    </row>
    <row r="242" s="16" customFormat="1" ht="15">
      <c r="P242" s="15"/>
    </row>
    <row r="243" s="16" customFormat="1" ht="15">
      <c r="P243" s="15"/>
    </row>
    <row r="244" s="16" customFormat="1" ht="15">
      <c r="P244" s="15"/>
    </row>
    <row r="245" s="16" customFormat="1" ht="15">
      <c r="P245" s="15"/>
    </row>
    <row r="246" s="16" customFormat="1" ht="15">
      <c r="P246" s="15"/>
    </row>
    <row r="247" s="16" customFormat="1" ht="15">
      <c r="P247" s="15"/>
    </row>
    <row r="248" s="16" customFormat="1" ht="15">
      <c r="P248" s="15"/>
    </row>
    <row r="249" s="16" customFormat="1" ht="15">
      <c r="P249" s="15"/>
    </row>
    <row r="250" s="16" customFormat="1" ht="15">
      <c r="P250" s="15"/>
    </row>
    <row r="251" s="16" customFormat="1" ht="15">
      <c r="P251" s="15"/>
    </row>
    <row r="252" s="16" customFormat="1" ht="15">
      <c r="P252" s="15"/>
    </row>
    <row r="253" s="16" customFormat="1" ht="15">
      <c r="P253" s="15"/>
    </row>
    <row r="254" s="16" customFormat="1" ht="15">
      <c r="P254" s="15"/>
    </row>
    <row r="255" s="16" customFormat="1" ht="15">
      <c r="P255" s="15"/>
    </row>
    <row r="256" s="16" customFormat="1" ht="15">
      <c r="P256" s="15"/>
    </row>
    <row r="257" s="16" customFormat="1" ht="15">
      <c r="P257" s="15"/>
    </row>
    <row r="258" s="16" customFormat="1" ht="15">
      <c r="P258" s="15"/>
    </row>
    <row r="259" s="16" customFormat="1" ht="15">
      <c r="P259" s="15"/>
    </row>
    <row r="260" s="16" customFormat="1" ht="15">
      <c r="P260" s="15"/>
    </row>
    <row r="261" s="16" customFormat="1" ht="15">
      <c r="P261" s="15"/>
    </row>
    <row r="262" s="16" customFormat="1" ht="15">
      <c r="P262" s="15"/>
    </row>
    <row r="263" s="16" customFormat="1" ht="15">
      <c r="P263" s="15"/>
    </row>
    <row r="264" s="16" customFormat="1" ht="15">
      <c r="P264" s="15"/>
    </row>
    <row r="265" s="16" customFormat="1" ht="15">
      <c r="P265" s="15"/>
    </row>
    <row r="266" s="16" customFormat="1" ht="15">
      <c r="P266" s="15"/>
    </row>
    <row r="267" s="16" customFormat="1" ht="15">
      <c r="P267" s="15"/>
    </row>
    <row r="268" s="16" customFormat="1" ht="15">
      <c r="P268" s="15"/>
    </row>
    <row r="269" s="16" customFormat="1" ht="15">
      <c r="P269" s="15"/>
    </row>
    <row r="270" s="16" customFormat="1" ht="15">
      <c r="P270" s="15"/>
    </row>
    <row r="271" s="16" customFormat="1" ht="15">
      <c r="P271" s="15"/>
    </row>
    <row r="272" s="16" customFormat="1" ht="15">
      <c r="P272" s="15"/>
    </row>
    <row r="273" s="16" customFormat="1" ht="15">
      <c r="P273" s="15"/>
    </row>
    <row r="274" s="16" customFormat="1" ht="15">
      <c r="P274" s="15"/>
    </row>
    <row r="275" s="16" customFormat="1" ht="15">
      <c r="P275" s="15"/>
    </row>
    <row r="276" s="16" customFormat="1" ht="15">
      <c r="P276" s="15"/>
    </row>
    <row r="277" s="16" customFormat="1" ht="15">
      <c r="P277" s="15"/>
    </row>
    <row r="278" s="16" customFormat="1" ht="15">
      <c r="P278" s="15"/>
    </row>
    <row r="279" s="16" customFormat="1" ht="15">
      <c r="P279" s="15"/>
    </row>
    <row r="280" s="16" customFormat="1" ht="15">
      <c r="P280" s="15"/>
    </row>
    <row r="281" s="16" customFormat="1" ht="15">
      <c r="P281" s="15"/>
    </row>
    <row r="282" s="16" customFormat="1" ht="15">
      <c r="P282" s="15"/>
    </row>
    <row r="283" s="16" customFormat="1" ht="15">
      <c r="P283" s="15"/>
    </row>
    <row r="284" s="16" customFormat="1" ht="15">
      <c r="P284" s="15"/>
    </row>
    <row r="285" s="16" customFormat="1" ht="15">
      <c r="P285" s="15"/>
    </row>
    <row r="286" s="16" customFormat="1" ht="15">
      <c r="P286" s="15"/>
    </row>
    <row r="287" s="16" customFormat="1" ht="15">
      <c r="P287" s="15"/>
    </row>
    <row r="288" s="16" customFormat="1" ht="15">
      <c r="P288" s="15"/>
    </row>
    <row r="289" s="16" customFormat="1" ht="15">
      <c r="P289" s="15"/>
    </row>
    <row r="290" s="16" customFormat="1" ht="15">
      <c r="P290" s="15"/>
    </row>
    <row r="291" s="16" customFormat="1" ht="15">
      <c r="P291" s="15"/>
    </row>
    <row r="292" s="16" customFormat="1" ht="15">
      <c r="P292" s="15"/>
    </row>
    <row r="293" s="16" customFormat="1" ht="15">
      <c r="P293" s="15"/>
    </row>
    <row r="294" s="16" customFormat="1" ht="15">
      <c r="P294" s="15"/>
    </row>
    <row r="295" s="16" customFormat="1" ht="15">
      <c r="P295" s="15"/>
    </row>
    <row r="296" s="16" customFormat="1" ht="15">
      <c r="P296" s="15"/>
    </row>
    <row r="297" s="16" customFormat="1" ht="15">
      <c r="P297" s="15"/>
    </row>
    <row r="298" s="16" customFormat="1" ht="15">
      <c r="P298" s="15"/>
    </row>
    <row r="299" s="16" customFormat="1" ht="15">
      <c r="P299" s="15"/>
    </row>
    <row r="300" s="16" customFormat="1" ht="15">
      <c r="P300" s="15"/>
    </row>
    <row r="301" s="16" customFormat="1" ht="15">
      <c r="P301" s="15"/>
    </row>
    <row r="302" s="16" customFormat="1" ht="15">
      <c r="P302" s="15"/>
    </row>
    <row r="303" s="16" customFormat="1" ht="15">
      <c r="P303" s="15"/>
    </row>
    <row r="304" s="16" customFormat="1" ht="15">
      <c r="P304" s="15"/>
    </row>
    <row r="305" s="16" customFormat="1" ht="15">
      <c r="P305" s="15"/>
    </row>
    <row r="306" s="16" customFormat="1" ht="15">
      <c r="P306" s="15"/>
    </row>
    <row r="307" s="16" customFormat="1" ht="15">
      <c r="P307" s="15"/>
    </row>
    <row r="308" s="16" customFormat="1" ht="15">
      <c r="P308" s="15"/>
    </row>
    <row r="309" s="16" customFormat="1" ht="15">
      <c r="P309" s="15"/>
    </row>
    <row r="310" s="16" customFormat="1" ht="15">
      <c r="P310" s="15"/>
    </row>
    <row r="311" s="16" customFormat="1" ht="15">
      <c r="P311" s="15"/>
    </row>
    <row r="312" s="16" customFormat="1" ht="15">
      <c r="P312" s="15"/>
    </row>
    <row r="313" s="16" customFormat="1" ht="15">
      <c r="P313" s="15"/>
    </row>
    <row r="314" s="16" customFormat="1" ht="15">
      <c r="P314" s="15"/>
    </row>
    <row r="315" s="16" customFormat="1" ht="15">
      <c r="P315" s="15"/>
    </row>
    <row r="316" s="16" customFormat="1" ht="15">
      <c r="P316" s="15"/>
    </row>
    <row r="317" s="16" customFormat="1" ht="15">
      <c r="P317" s="15"/>
    </row>
    <row r="318" s="16" customFormat="1" ht="15">
      <c r="P318" s="15"/>
    </row>
    <row r="319" s="16" customFormat="1" ht="15">
      <c r="P319" s="15"/>
    </row>
    <row r="320" s="16" customFormat="1" ht="15">
      <c r="P320" s="15"/>
    </row>
    <row r="321" s="16" customFormat="1" ht="15">
      <c r="P321" s="15"/>
    </row>
    <row r="322" s="16" customFormat="1" ht="15">
      <c r="P322" s="15"/>
    </row>
    <row r="323" s="16" customFormat="1" ht="15">
      <c r="P323" s="15"/>
    </row>
    <row r="324" s="16" customFormat="1" ht="15">
      <c r="P324" s="15"/>
    </row>
    <row r="325" s="16" customFormat="1" ht="15">
      <c r="P325" s="15"/>
    </row>
    <row r="326" s="16" customFormat="1" ht="15">
      <c r="P326" s="15"/>
    </row>
    <row r="327" s="16" customFormat="1" ht="15">
      <c r="P327" s="15"/>
    </row>
    <row r="328" s="16" customFormat="1" ht="15">
      <c r="P328" s="15"/>
    </row>
    <row r="329" s="16" customFormat="1" ht="15">
      <c r="P329" s="15"/>
    </row>
    <row r="330" s="16" customFormat="1" ht="15">
      <c r="P330" s="15"/>
    </row>
    <row r="331" s="16" customFormat="1" ht="15">
      <c r="P331" s="15"/>
    </row>
    <row r="332" s="16" customFormat="1" ht="15">
      <c r="P332" s="15"/>
    </row>
    <row r="333" s="16" customFormat="1" ht="15">
      <c r="P333" s="15"/>
    </row>
    <row r="334" s="16" customFormat="1" ht="15">
      <c r="P334" s="15"/>
    </row>
    <row r="335" s="16" customFormat="1" ht="15">
      <c r="P335" s="15"/>
    </row>
    <row r="336" s="16" customFormat="1" ht="15">
      <c r="P336" s="15"/>
    </row>
    <row r="337" s="16" customFormat="1" ht="15">
      <c r="P337" s="15"/>
    </row>
    <row r="338" s="16" customFormat="1" ht="15">
      <c r="P338" s="15"/>
    </row>
    <row r="339" s="16" customFormat="1" ht="15">
      <c r="P339" s="15"/>
    </row>
    <row r="340" s="16" customFormat="1" ht="15">
      <c r="P340" s="15"/>
    </row>
    <row r="341" s="16" customFormat="1" ht="15">
      <c r="P341" s="15"/>
    </row>
    <row r="342" s="16" customFormat="1" ht="15">
      <c r="P342" s="15"/>
    </row>
    <row r="343" s="16" customFormat="1" ht="15">
      <c r="P343" s="15"/>
    </row>
    <row r="344" s="16" customFormat="1" ht="15">
      <c r="P344" s="15"/>
    </row>
    <row r="345" s="16" customFormat="1" ht="15">
      <c r="P345" s="15"/>
    </row>
    <row r="346" s="16" customFormat="1" ht="15">
      <c r="P346" s="15"/>
    </row>
    <row r="347" s="16" customFormat="1" ht="15">
      <c r="P347" s="15"/>
    </row>
    <row r="348" s="16" customFormat="1" ht="15">
      <c r="P348" s="15"/>
    </row>
    <row r="349" s="16" customFormat="1" ht="15">
      <c r="P349" s="15"/>
    </row>
    <row r="350" s="16" customFormat="1" ht="15">
      <c r="P350" s="15"/>
    </row>
    <row r="351" s="16" customFormat="1" ht="15">
      <c r="P351" s="15"/>
    </row>
    <row r="352" s="16" customFormat="1" ht="15">
      <c r="P352" s="15"/>
    </row>
    <row r="353" s="16" customFormat="1" ht="15">
      <c r="P353" s="15"/>
    </row>
    <row r="354" s="16" customFormat="1" ht="15">
      <c r="P354" s="15"/>
    </row>
    <row r="355" s="16" customFormat="1" ht="15">
      <c r="P355" s="15"/>
    </row>
    <row r="356" s="16" customFormat="1" ht="15">
      <c r="P356" s="15"/>
    </row>
    <row r="357" s="16" customFormat="1" ht="15">
      <c r="P357" s="15"/>
    </row>
    <row r="358" s="16" customFormat="1" ht="15">
      <c r="P358" s="15"/>
    </row>
    <row r="359" s="16" customFormat="1" ht="15">
      <c r="P359" s="15"/>
    </row>
    <row r="360" s="16" customFormat="1" ht="15">
      <c r="P360" s="15"/>
    </row>
    <row r="361" s="16" customFormat="1" ht="15">
      <c r="P361" s="15"/>
    </row>
    <row r="362" s="16" customFormat="1" ht="15">
      <c r="P362" s="15"/>
    </row>
    <row r="363" s="16" customFormat="1" ht="15">
      <c r="P363" s="15"/>
    </row>
    <row r="364" s="16" customFormat="1" ht="15">
      <c r="P364" s="15"/>
    </row>
    <row r="365" s="16" customFormat="1" ht="15">
      <c r="P365" s="15"/>
    </row>
    <row r="366" s="16" customFormat="1" ht="15">
      <c r="P366" s="15"/>
    </row>
    <row r="367" s="16" customFormat="1" ht="15">
      <c r="P367" s="15"/>
    </row>
    <row r="368" s="16" customFormat="1" ht="15">
      <c r="P368" s="15"/>
    </row>
    <row r="369" s="16" customFormat="1" ht="15">
      <c r="P369" s="15"/>
    </row>
    <row r="370" s="16" customFormat="1" ht="15">
      <c r="P370" s="15"/>
    </row>
    <row r="371" s="16" customFormat="1" ht="15">
      <c r="P371" s="15"/>
    </row>
    <row r="372" s="16" customFormat="1" ht="15">
      <c r="P372" s="15"/>
    </row>
    <row r="373" s="16" customFormat="1" ht="15">
      <c r="P373" s="15"/>
    </row>
    <row r="374" s="16" customFormat="1" ht="15">
      <c r="P374" s="15"/>
    </row>
    <row r="375" s="16" customFormat="1" ht="15">
      <c r="P375" s="15"/>
    </row>
    <row r="376" s="16" customFormat="1" ht="15">
      <c r="P376" s="15"/>
    </row>
    <row r="377" s="16" customFormat="1" ht="15">
      <c r="P377" s="15"/>
    </row>
    <row r="378" s="16" customFormat="1" ht="15">
      <c r="P378" s="15"/>
    </row>
    <row r="379" s="16" customFormat="1" ht="15">
      <c r="P379" s="15"/>
    </row>
    <row r="380" s="16" customFormat="1" ht="15">
      <c r="P380" s="15"/>
    </row>
    <row r="381" s="16" customFormat="1" ht="15">
      <c r="P381" s="15"/>
    </row>
    <row r="382" s="16" customFormat="1" ht="15">
      <c r="P382" s="15"/>
    </row>
    <row r="383" s="16" customFormat="1" ht="15">
      <c r="P383" s="15"/>
    </row>
    <row r="384" s="16" customFormat="1" ht="15">
      <c r="P384" s="15"/>
    </row>
    <row r="385" s="16" customFormat="1" ht="15">
      <c r="P385" s="15"/>
    </row>
    <row r="386" s="16" customFormat="1" ht="15">
      <c r="P386" s="15"/>
    </row>
    <row r="387" s="16" customFormat="1" ht="15">
      <c r="P387" s="15"/>
    </row>
    <row r="388" s="16" customFormat="1" ht="15">
      <c r="P388" s="15"/>
    </row>
    <row r="389" s="16" customFormat="1" ht="15">
      <c r="P389" s="15"/>
    </row>
    <row r="390" s="16" customFormat="1" ht="15">
      <c r="P390" s="15"/>
    </row>
    <row r="391" s="16" customFormat="1" ht="15">
      <c r="P391" s="15"/>
    </row>
    <row r="392" s="16" customFormat="1" ht="15">
      <c r="P392" s="15"/>
    </row>
    <row r="393" s="16" customFormat="1" ht="15">
      <c r="P393" s="15"/>
    </row>
    <row r="394" s="16" customFormat="1" ht="15">
      <c r="P394" s="15"/>
    </row>
    <row r="395" s="16" customFormat="1" ht="15">
      <c r="P395" s="15"/>
    </row>
    <row r="396" s="16" customFormat="1" ht="15">
      <c r="P396" s="15"/>
    </row>
    <row r="397" s="16" customFormat="1" ht="15">
      <c r="P397" s="15"/>
    </row>
    <row r="398" s="16" customFormat="1" ht="15">
      <c r="P398" s="15"/>
    </row>
    <row r="399" s="16" customFormat="1" ht="15">
      <c r="P399" s="15"/>
    </row>
    <row r="400" s="16" customFormat="1" ht="15">
      <c r="P400" s="15"/>
    </row>
    <row r="401" s="16" customFormat="1" ht="15">
      <c r="P401" s="15"/>
    </row>
    <row r="402" s="16" customFormat="1" ht="15">
      <c r="P402" s="15"/>
    </row>
    <row r="403" s="16" customFormat="1" ht="15">
      <c r="P403" s="15"/>
    </row>
    <row r="404" s="16" customFormat="1" ht="15">
      <c r="P404" s="15"/>
    </row>
    <row r="405" s="16" customFormat="1" ht="15">
      <c r="P405" s="15"/>
    </row>
    <row r="406" s="16" customFormat="1" ht="15">
      <c r="P406" s="15"/>
    </row>
    <row r="407" s="16" customFormat="1" ht="15">
      <c r="P407" s="15"/>
    </row>
    <row r="408" s="16" customFormat="1" ht="15">
      <c r="P408" s="15"/>
    </row>
    <row r="409" s="16" customFormat="1" ht="15">
      <c r="P409" s="15"/>
    </row>
    <row r="410" s="16" customFormat="1" ht="15">
      <c r="P410" s="15"/>
    </row>
    <row r="411" s="16" customFormat="1" ht="15">
      <c r="P411" s="15"/>
    </row>
    <row r="412" s="16" customFormat="1" ht="15">
      <c r="P412" s="15"/>
    </row>
    <row r="413" s="16" customFormat="1" ht="15">
      <c r="P413" s="15"/>
    </row>
    <row r="414" s="16" customFormat="1" ht="15">
      <c r="P414" s="15"/>
    </row>
    <row r="415" s="16" customFormat="1" ht="15">
      <c r="P415" s="15"/>
    </row>
    <row r="416" s="16" customFormat="1" ht="15">
      <c r="P416" s="15"/>
    </row>
    <row r="417" s="16" customFormat="1" ht="15">
      <c r="P417" s="15"/>
    </row>
    <row r="418" s="16" customFormat="1" ht="15">
      <c r="P418" s="15"/>
    </row>
    <row r="419" s="16" customFormat="1" ht="15">
      <c r="P419" s="15"/>
    </row>
    <row r="420" s="16" customFormat="1" ht="15">
      <c r="P420" s="15"/>
    </row>
    <row r="421" s="16" customFormat="1" ht="15">
      <c r="P421" s="15"/>
    </row>
    <row r="422" s="16" customFormat="1" ht="15">
      <c r="P422" s="15"/>
    </row>
    <row r="423" s="16" customFormat="1" ht="15">
      <c r="P423" s="15"/>
    </row>
    <row r="424" s="16" customFormat="1" ht="15">
      <c r="P424" s="15"/>
    </row>
    <row r="425" s="16" customFormat="1" ht="15">
      <c r="P425" s="15"/>
    </row>
    <row r="426" s="16" customFormat="1" ht="15">
      <c r="P426" s="15"/>
    </row>
    <row r="427" s="16" customFormat="1" ht="15">
      <c r="P427" s="15"/>
    </row>
    <row r="428" s="16" customFormat="1" ht="15">
      <c r="P428" s="15"/>
    </row>
    <row r="429" s="16" customFormat="1" ht="15">
      <c r="P429" s="15"/>
    </row>
    <row r="430" s="16" customFormat="1" ht="15">
      <c r="P430" s="15"/>
    </row>
    <row r="431" s="16" customFormat="1" ht="15">
      <c r="P431" s="15"/>
    </row>
    <row r="432" s="16" customFormat="1" ht="15">
      <c r="P432" s="15"/>
    </row>
    <row r="433" s="16" customFormat="1" ht="15">
      <c r="P433" s="15"/>
    </row>
    <row r="434" s="16" customFormat="1" ht="15">
      <c r="P434" s="15"/>
    </row>
    <row r="435" s="16" customFormat="1" ht="15">
      <c r="P435" s="15"/>
    </row>
    <row r="436" s="16" customFormat="1" ht="15">
      <c r="P436" s="15"/>
    </row>
    <row r="437" s="16" customFormat="1" ht="15">
      <c r="P437" s="15"/>
    </row>
    <row r="438" s="16" customFormat="1" ht="15">
      <c r="P438" s="15"/>
    </row>
    <row r="439" s="16" customFormat="1" ht="15">
      <c r="P439" s="15"/>
    </row>
    <row r="440" s="16" customFormat="1" ht="15">
      <c r="P440" s="15"/>
    </row>
    <row r="441" s="16" customFormat="1" ht="15">
      <c r="P441" s="15"/>
    </row>
    <row r="442" s="16" customFormat="1" ht="15">
      <c r="P442" s="15"/>
    </row>
    <row r="443" s="16" customFormat="1" ht="15">
      <c r="P443" s="15"/>
    </row>
    <row r="444" s="16" customFormat="1" ht="15">
      <c r="P444" s="15"/>
    </row>
    <row r="445" s="16" customFormat="1" ht="15">
      <c r="P445" s="15"/>
    </row>
    <row r="446" s="16" customFormat="1" ht="15">
      <c r="P446" s="15"/>
    </row>
    <row r="447" s="16" customFormat="1" ht="15">
      <c r="P447" s="15"/>
    </row>
    <row r="448" s="16" customFormat="1" ht="15">
      <c r="P448" s="15"/>
    </row>
    <row r="449" s="16" customFormat="1" ht="15">
      <c r="P449" s="15"/>
    </row>
    <row r="450" s="16" customFormat="1" ht="15">
      <c r="P450" s="15"/>
    </row>
    <row r="451" s="16" customFormat="1" ht="15">
      <c r="P451" s="15"/>
    </row>
    <row r="452" s="16" customFormat="1" ht="15">
      <c r="P452" s="15"/>
    </row>
    <row r="453" s="16" customFormat="1" ht="15">
      <c r="P453" s="15"/>
    </row>
    <row r="454" s="16" customFormat="1" ht="15">
      <c r="P454" s="15"/>
    </row>
    <row r="455" s="16" customFormat="1" ht="15">
      <c r="P455" s="15"/>
    </row>
    <row r="456" s="16" customFormat="1" ht="15">
      <c r="P456" s="15"/>
    </row>
    <row r="457" s="16" customFormat="1" ht="15">
      <c r="P457" s="15"/>
    </row>
    <row r="458" s="16" customFormat="1" ht="15">
      <c r="P458" s="15"/>
    </row>
    <row r="459" s="16" customFormat="1" ht="15">
      <c r="P459" s="15"/>
    </row>
    <row r="460" s="16" customFormat="1" ht="15">
      <c r="P460" s="15"/>
    </row>
    <row r="461" s="16" customFormat="1" ht="15">
      <c r="P461" s="15"/>
    </row>
    <row r="462" s="16" customFormat="1" ht="15">
      <c r="P462" s="15"/>
    </row>
    <row r="463" s="16" customFormat="1" ht="15">
      <c r="P463" s="15"/>
    </row>
    <row r="464" s="16" customFormat="1" ht="15">
      <c r="P464" s="15"/>
    </row>
    <row r="465" s="16" customFormat="1" ht="15">
      <c r="P465" s="15"/>
    </row>
    <row r="466" s="16" customFormat="1" ht="15">
      <c r="P466" s="15"/>
    </row>
    <row r="467" s="16" customFormat="1" ht="15">
      <c r="P467" s="15"/>
    </row>
    <row r="468" s="16" customFormat="1" ht="15">
      <c r="P468" s="15"/>
    </row>
    <row r="469" s="16" customFormat="1" ht="15">
      <c r="P469" s="15"/>
    </row>
    <row r="470" s="16" customFormat="1" ht="15">
      <c r="P470" s="15"/>
    </row>
    <row r="471" s="16" customFormat="1" ht="15">
      <c r="P471" s="15"/>
    </row>
    <row r="472" s="16" customFormat="1" ht="15">
      <c r="P472" s="15"/>
    </row>
    <row r="473" s="16" customFormat="1" ht="15">
      <c r="P473" s="15"/>
    </row>
    <row r="474" s="16" customFormat="1" ht="15">
      <c r="P474" s="15"/>
    </row>
    <row r="475" s="16" customFormat="1" ht="15">
      <c r="P475" s="15"/>
    </row>
    <row r="476" s="16" customFormat="1" ht="15">
      <c r="P476" s="15"/>
    </row>
    <row r="477" s="16" customFormat="1" ht="15">
      <c r="P477" s="15"/>
    </row>
    <row r="478" s="16" customFormat="1" ht="15">
      <c r="P478" s="15"/>
    </row>
    <row r="479" s="16" customFormat="1" ht="15">
      <c r="P479" s="15"/>
    </row>
    <row r="480" s="16" customFormat="1" ht="15">
      <c r="P480" s="15"/>
    </row>
    <row r="481" s="16" customFormat="1" ht="15">
      <c r="P481" s="15"/>
    </row>
    <row r="482" s="16" customFormat="1" ht="15">
      <c r="P482" s="15"/>
    </row>
    <row r="483" s="16" customFormat="1" ht="15">
      <c r="P483" s="15"/>
    </row>
    <row r="484" s="16" customFormat="1" ht="15">
      <c r="P484" s="15"/>
    </row>
    <row r="485" s="16" customFormat="1" ht="15">
      <c r="P485" s="15"/>
    </row>
    <row r="486" s="16" customFormat="1" ht="15">
      <c r="P486" s="15"/>
    </row>
    <row r="487" s="16" customFormat="1" ht="15">
      <c r="P487" s="15"/>
    </row>
    <row r="488" s="16" customFormat="1" ht="15">
      <c r="P488" s="15"/>
    </row>
    <row r="489" s="16" customFormat="1" ht="15">
      <c r="P489" s="15"/>
    </row>
    <row r="490" s="16" customFormat="1" ht="15">
      <c r="P490" s="15"/>
    </row>
    <row r="491" s="16" customFormat="1" ht="15">
      <c r="P491" s="15"/>
    </row>
    <row r="492" s="16" customFormat="1" ht="15">
      <c r="P492" s="15"/>
    </row>
    <row r="493" s="16" customFormat="1" ht="15">
      <c r="P493" s="15"/>
    </row>
    <row r="494" s="16" customFormat="1" ht="15">
      <c r="P494" s="15"/>
    </row>
    <row r="495" s="16" customFormat="1" ht="15">
      <c r="P495" s="15"/>
    </row>
    <row r="496" s="16" customFormat="1" ht="15">
      <c r="P496" s="15"/>
    </row>
    <row r="497" s="16" customFormat="1" ht="15">
      <c r="P497" s="15"/>
    </row>
    <row r="498" s="16" customFormat="1" ht="15">
      <c r="P498" s="15"/>
    </row>
    <row r="499" s="16" customFormat="1" ht="15">
      <c r="P499" s="15"/>
    </row>
    <row r="500" s="16" customFormat="1" ht="15">
      <c r="P500" s="15"/>
    </row>
    <row r="501" s="16" customFormat="1" ht="15">
      <c r="P501" s="15"/>
    </row>
    <row r="502" s="16" customFormat="1" ht="15">
      <c r="P502" s="15"/>
    </row>
    <row r="503" s="16" customFormat="1" ht="15">
      <c r="P503" s="15"/>
    </row>
    <row r="504" s="16" customFormat="1" ht="15">
      <c r="P504" s="15"/>
    </row>
    <row r="505" s="16" customFormat="1" ht="15">
      <c r="P505" s="15"/>
    </row>
    <row r="506" s="16" customFormat="1" ht="15">
      <c r="P506" s="15"/>
    </row>
    <row r="507" s="16" customFormat="1" ht="15">
      <c r="P507" s="15"/>
    </row>
    <row r="508" s="16" customFormat="1" ht="15">
      <c r="P508" s="15"/>
    </row>
    <row r="509" s="16" customFormat="1" ht="15">
      <c r="P509" s="15"/>
    </row>
    <row r="510" s="16" customFormat="1" ht="15">
      <c r="P510" s="15"/>
    </row>
    <row r="511" s="16" customFormat="1" ht="15">
      <c r="P511" s="15"/>
    </row>
    <row r="512" s="16" customFormat="1" ht="15">
      <c r="P512" s="15"/>
    </row>
    <row r="513" s="16" customFormat="1" ht="15">
      <c r="P513" s="15"/>
    </row>
    <row r="514" s="16" customFormat="1" ht="15">
      <c r="P514" s="15"/>
    </row>
    <row r="515" s="16" customFormat="1" ht="15">
      <c r="P515" s="15"/>
    </row>
    <row r="516" s="16" customFormat="1" ht="15">
      <c r="P516" s="15"/>
    </row>
    <row r="517" s="16" customFormat="1" ht="15">
      <c r="P517" s="15"/>
    </row>
    <row r="518" s="16" customFormat="1" ht="15">
      <c r="P518" s="15"/>
    </row>
    <row r="519" s="16" customFormat="1" ht="15">
      <c r="P519" s="15"/>
    </row>
    <row r="520" s="16" customFormat="1" ht="15">
      <c r="P520" s="15"/>
    </row>
    <row r="521" s="16" customFormat="1" ht="15">
      <c r="P521" s="15"/>
    </row>
    <row r="522" s="16" customFormat="1" ht="15">
      <c r="P522" s="15"/>
    </row>
    <row r="523" s="16" customFormat="1" ht="15">
      <c r="P523" s="15"/>
    </row>
    <row r="524" s="16" customFormat="1" ht="15">
      <c r="P524" s="15"/>
    </row>
    <row r="525" s="16" customFormat="1" ht="15">
      <c r="P525" s="15"/>
    </row>
    <row r="526" spans="8:25" ht="15">
      <c r="H526" s="16"/>
      <c r="I526" s="16"/>
      <c r="J526" s="16"/>
      <c r="K526" s="16"/>
      <c r="L526" s="16"/>
      <c r="M526" s="16"/>
      <c r="N526" s="16"/>
      <c r="O526" s="16"/>
      <c r="P526" s="15"/>
      <c r="Q526" s="16"/>
      <c r="R526" s="16"/>
      <c r="T526" s="16"/>
      <c r="U526" s="16"/>
      <c r="V526" s="16"/>
      <c r="W526" s="16"/>
      <c r="X526" s="16"/>
      <c r="Y526" s="16"/>
    </row>
  </sheetData>
  <sheetProtection/>
  <mergeCells count="7">
    <mergeCell ref="B2:U2"/>
    <mergeCell ref="P8:U8"/>
    <mergeCell ref="B8:G8"/>
    <mergeCell ref="I8:N8"/>
    <mergeCell ref="B4:C4"/>
    <mergeCell ref="B5:C5"/>
    <mergeCell ref="B6:C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24"/>
  <sheetViews>
    <sheetView showGridLines="0" zoomScalePageLayoutView="0" workbookViewId="0" topLeftCell="A1">
      <selection activeCell="F14" sqref="F14"/>
    </sheetView>
  </sheetViews>
  <sheetFormatPr defaultColWidth="11.421875" defaultRowHeight="15"/>
  <cols>
    <col min="1" max="1" width="3.8515625" style="0" customWidth="1"/>
    <col min="2" max="2" width="10.00390625" style="0" customWidth="1"/>
    <col min="3" max="3" width="18.421875" style="0" bestFit="1" customWidth="1"/>
    <col min="4" max="4" width="13.57421875" style="0" customWidth="1"/>
    <col min="5" max="5" width="10.8515625" style="0" customWidth="1"/>
    <col min="6" max="6" width="12.28125" style="0" customWidth="1"/>
    <col min="7" max="7" width="9.28125" style="0" customWidth="1"/>
    <col min="8" max="8" width="3.8515625" style="0" customWidth="1"/>
    <col min="10" max="10" width="18.421875" style="0" bestFit="1" customWidth="1"/>
    <col min="13" max="13" width="13.57421875" style="0" customWidth="1"/>
    <col min="15" max="15" width="2.28125" style="0" customWidth="1"/>
    <col min="16" max="16" width="7.57421875" style="0" customWidth="1"/>
    <col min="17" max="17" width="18.421875" style="0" bestFit="1" customWidth="1"/>
    <col min="18" max="19" width="13.00390625" style="0" customWidth="1"/>
    <col min="20" max="20" width="12.28125" style="0" customWidth="1"/>
    <col min="21" max="21" width="8.140625" style="0" bestFit="1" customWidth="1"/>
    <col min="22" max="22" width="2.28125" style="0" customWidth="1"/>
    <col min="23" max="23" width="9.57421875" style="0" customWidth="1"/>
    <col min="24" max="24" width="18.421875" style="0" bestFit="1" customWidth="1"/>
    <col min="25" max="25" width="12.57421875" style="0" customWidth="1"/>
    <col min="26" max="26" width="11.8515625" style="0" customWidth="1"/>
    <col min="27" max="27" width="13.421875" style="0" customWidth="1"/>
    <col min="28" max="28" width="12.7109375" style="0" customWidth="1"/>
    <col min="29" max="29" width="2.28125" style="0" customWidth="1"/>
    <col min="30" max="30" width="7.140625" style="0" customWidth="1"/>
    <col min="31" max="31" width="18.28125" style="0" customWidth="1"/>
    <col min="32" max="32" width="10.00390625" style="0" customWidth="1"/>
    <col min="33" max="34" width="12.28125" style="0" customWidth="1"/>
    <col min="35" max="35" width="8.57421875" style="0" customWidth="1"/>
    <col min="36" max="36" width="2.28125" style="0" customWidth="1"/>
    <col min="37" max="37" width="8.8515625" style="0" customWidth="1"/>
    <col min="38" max="38" width="18.421875" style="0" bestFit="1" customWidth="1"/>
    <col min="39" max="39" width="11.8515625" style="0" customWidth="1"/>
    <col min="40" max="40" width="10.8515625" style="0" customWidth="1"/>
    <col min="41" max="41" width="13.7109375" style="0" customWidth="1"/>
    <col min="42" max="42" width="10.8515625" style="0" customWidth="1"/>
    <col min="43" max="43" width="2.28125" style="0" customWidth="1"/>
    <col min="44" max="44" width="8.421875" style="0" customWidth="1"/>
    <col min="45" max="45" width="18.421875" style="0" bestFit="1" customWidth="1"/>
    <col min="46" max="46" width="14.140625" style="0" customWidth="1"/>
    <col min="47" max="47" width="12.28125" style="0" customWidth="1"/>
    <col min="48" max="48" width="16.140625" style="0" customWidth="1"/>
    <col min="49" max="49" width="9.57421875" style="0" customWidth="1"/>
    <col min="50" max="50" width="1.8515625" style="0" customWidth="1"/>
    <col min="52" max="52" width="18.421875" style="0" bestFit="1" customWidth="1"/>
    <col min="55" max="55" width="15.7109375" style="0" bestFit="1" customWidth="1"/>
    <col min="57" max="57" width="2.140625" style="0" customWidth="1"/>
    <col min="58" max="58" width="7.140625" style="16" bestFit="1" customWidth="1"/>
    <col min="59" max="59" width="18.421875" style="15" bestFit="1" customWidth="1"/>
    <col min="60" max="60" width="10.57421875" style="15" customWidth="1"/>
    <col min="61" max="61" width="12.421875" style="15" customWidth="1"/>
    <col min="62" max="62" width="13.140625" style="15" customWidth="1"/>
    <col min="63" max="63" width="11.140625" style="15" customWidth="1"/>
    <col min="64" max="64" width="0.9921875" style="16" customWidth="1"/>
    <col min="65" max="65" width="7.28125" style="15" customWidth="1"/>
    <col min="66" max="66" width="18.421875" style="15" bestFit="1" customWidth="1"/>
    <col min="67" max="67" width="10.28125" style="15" bestFit="1" customWidth="1"/>
    <col min="68" max="68" width="12.140625" style="15" customWidth="1"/>
    <col min="69" max="69" width="13.00390625" style="15" customWidth="1"/>
    <col min="70" max="70" width="9.28125" style="15" customWidth="1"/>
    <col min="71" max="71" width="1.1484375" style="138" customWidth="1"/>
    <col min="72" max="72" width="8.140625" style="138" customWidth="1"/>
    <col min="73" max="73" width="18.421875" style="138" bestFit="1" customWidth="1"/>
    <col min="74" max="74" width="12.140625" style="138" customWidth="1"/>
    <col min="75" max="75" width="11.00390625" style="138" customWidth="1"/>
    <col min="76" max="76" width="12.8515625" style="138" customWidth="1"/>
    <col min="77" max="77" width="9.28125" style="138" customWidth="1"/>
    <col min="78" max="78" width="1.57421875" style="138" customWidth="1"/>
    <col min="79" max="79" width="8.57421875" style="138" customWidth="1"/>
    <col min="80" max="80" width="18.421875" style="138" bestFit="1" customWidth="1"/>
    <col min="81" max="81" width="12.57421875" style="138" customWidth="1"/>
    <col min="82" max="82" width="11.57421875" style="138" customWidth="1"/>
    <col min="83" max="83" width="13.7109375" style="138" customWidth="1"/>
    <col min="84" max="84" width="9.00390625" style="138" customWidth="1"/>
    <col min="85" max="85" width="1.57421875" style="138" customWidth="1"/>
    <col min="87" max="87" width="17.140625" style="0" bestFit="1" customWidth="1"/>
    <col min="90" max="90" width="13.00390625" style="0" customWidth="1"/>
    <col min="92" max="92" width="1.57421875" style="16" customWidth="1"/>
    <col min="93" max="93" width="11.421875" style="16" customWidth="1"/>
    <col min="94" max="94" width="17.140625" style="16" bestFit="1" customWidth="1"/>
    <col min="95" max="96" width="11.421875" style="16" customWidth="1"/>
    <col min="97" max="97" width="13.57421875" style="16" customWidth="1"/>
    <col min="98" max="103" width="11.421875" style="16" customWidth="1"/>
  </cols>
  <sheetData>
    <row r="1" spans="59:85" s="16" customFormat="1" ht="15">
      <c r="BG1" s="15"/>
      <c r="BH1" s="15"/>
      <c r="BI1" s="15"/>
      <c r="BJ1" s="15"/>
      <c r="BK1" s="15"/>
      <c r="BM1" s="15"/>
      <c r="BN1" s="15"/>
      <c r="BO1" s="15"/>
      <c r="BP1" s="15"/>
      <c r="BQ1" s="15"/>
      <c r="BR1" s="15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</row>
    <row r="2" spans="1:103" ht="18.75">
      <c r="A2" s="232" t="s">
        <v>182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V2"/>
      <c r="CW2"/>
      <c r="CX2"/>
      <c r="CY2"/>
    </row>
    <row r="3" spans="51:85" s="16" customFormat="1" ht="15.75" thickBot="1">
      <c r="AY3" s="138"/>
      <c r="AZ3" s="177"/>
      <c r="BH3" s="177"/>
      <c r="BI3" s="177"/>
      <c r="BJ3" s="177"/>
      <c r="BK3" s="177"/>
      <c r="BM3" s="15"/>
      <c r="BN3" s="15"/>
      <c r="BO3" s="15"/>
      <c r="BP3" s="15"/>
      <c r="BQ3" s="15"/>
      <c r="BR3" s="15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</row>
    <row r="4" spans="2:105" ht="19.5" thickBot="1">
      <c r="B4" s="412" t="s">
        <v>137</v>
      </c>
      <c r="C4" s="413"/>
      <c r="AE4" s="418"/>
      <c r="AF4" s="418"/>
      <c r="AG4" s="231"/>
      <c r="BD4" s="16"/>
      <c r="BE4" s="15"/>
      <c r="BF4" s="177"/>
      <c r="BG4" s="177"/>
      <c r="BH4" s="177"/>
      <c r="BI4" s="177"/>
      <c r="BJ4" s="16"/>
      <c r="BL4" s="15"/>
      <c r="BQ4" s="138"/>
      <c r="BR4" s="138"/>
      <c r="CF4" s="14"/>
      <c r="CG4"/>
      <c r="CI4" s="14"/>
      <c r="CJ4" s="14"/>
      <c r="CK4" s="14"/>
      <c r="CL4" s="14"/>
      <c r="CM4" s="16"/>
      <c r="CZ4" s="16"/>
      <c r="DA4" s="16"/>
    </row>
    <row r="5" spans="2:105" ht="19.5" thickBot="1">
      <c r="B5" s="414" t="s">
        <v>138</v>
      </c>
      <c r="C5" s="415"/>
      <c r="AE5" s="418"/>
      <c r="AF5" s="418"/>
      <c r="AG5" s="231"/>
      <c r="BD5" s="16"/>
      <c r="BE5" s="15"/>
      <c r="BF5" s="177"/>
      <c r="BG5" s="177"/>
      <c r="BH5" s="177"/>
      <c r="BI5" s="177"/>
      <c r="BJ5" s="16"/>
      <c r="BL5" s="15"/>
      <c r="BQ5" s="138"/>
      <c r="BR5" s="138"/>
      <c r="CF5" s="14"/>
      <c r="CG5"/>
      <c r="CI5" s="14"/>
      <c r="CJ5" s="14"/>
      <c r="CK5" s="14"/>
      <c r="CL5" s="14"/>
      <c r="CM5" s="16"/>
      <c r="CZ5" s="16"/>
      <c r="DA5" s="16"/>
    </row>
    <row r="6" spans="2:105" ht="19.5" thickBot="1">
      <c r="B6" s="419" t="s">
        <v>139</v>
      </c>
      <c r="C6" s="420"/>
      <c r="AE6" s="418"/>
      <c r="AF6" s="418"/>
      <c r="AG6" s="231"/>
      <c r="BD6" s="16"/>
      <c r="BE6" s="15"/>
      <c r="BF6" s="177"/>
      <c r="BG6" s="177"/>
      <c r="BH6" s="177"/>
      <c r="BI6" s="177"/>
      <c r="BJ6" s="16"/>
      <c r="BL6" s="15"/>
      <c r="BQ6" s="138"/>
      <c r="BR6" s="138"/>
      <c r="CF6" s="14"/>
      <c r="CG6"/>
      <c r="CI6" s="14"/>
      <c r="CJ6" s="14"/>
      <c r="CK6" s="14"/>
      <c r="CL6" s="14"/>
      <c r="CM6" s="16"/>
      <c r="CZ6" s="16"/>
      <c r="DA6" s="16"/>
    </row>
    <row r="7" s="16" customFormat="1" ht="15.75" thickBot="1">
      <c r="AD7" s="138"/>
    </row>
    <row r="8" spans="2:30" s="176" customFormat="1" ht="16.5" thickBot="1">
      <c r="B8" s="409" t="s">
        <v>208</v>
      </c>
      <c r="C8" s="410"/>
      <c r="D8" s="410"/>
      <c r="E8" s="410"/>
      <c r="F8" s="410"/>
      <c r="G8" s="411"/>
      <c r="I8" s="409" t="s">
        <v>205</v>
      </c>
      <c r="J8" s="410"/>
      <c r="K8" s="410"/>
      <c r="L8" s="410"/>
      <c r="M8" s="410"/>
      <c r="N8" s="411"/>
      <c r="P8" s="409" t="s">
        <v>204</v>
      </c>
      <c r="Q8" s="410"/>
      <c r="R8" s="410"/>
      <c r="S8" s="410"/>
      <c r="T8" s="410"/>
      <c r="U8" s="411"/>
      <c r="W8" s="409" t="s">
        <v>193</v>
      </c>
      <c r="X8" s="410"/>
      <c r="Y8" s="410"/>
      <c r="Z8" s="410"/>
      <c r="AA8" s="410"/>
      <c r="AB8" s="411"/>
      <c r="AD8" s="165"/>
    </row>
    <row r="9" spans="2:30" s="140" customFormat="1" ht="39" thickBot="1">
      <c r="B9" s="328" t="s">
        <v>117</v>
      </c>
      <c r="C9" s="328" t="s">
        <v>116</v>
      </c>
      <c r="D9" s="328" t="s">
        <v>55</v>
      </c>
      <c r="E9" s="328" t="s">
        <v>75</v>
      </c>
      <c r="F9" s="328" t="s">
        <v>5</v>
      </c>
      <c r="G9" s="328" t="s">
        <v>21</v>
      </c>
      <c r="I9" s="289" t="s">
        <v>117</v>
      </c>
      <c r="J9" s="289" t="s">
        <v>116</v>
      </c>
      <c r="K9" s="289" t="s">
        <v>55</v>
      </c>
      <c r="L9" s="289" t="s">
        <v>75</v>
      </c>
      <c r="M9" s="289" t="s">
        <v>5</v>
      </c>
      <c r="N9" s="289" t="s">
        <v>21</v>
      </c>
      <c r="P9" s="288" t="s">
        <v>117</v>
      </c>
      <c r="Q9" s="288" t="s">
        <v>116</v>
      </c>
      <c r="R9" s="288" t="s">
        <v>55</v>
      </c>
      <c r="S9" s="288" t="s">
        <v>75</v>
      </c>
      <c r="T9" s="288" t="s">
        <v>5</v>
      </c>
      <c r="U9" s="288" t="s">
        <v>21</v>
      </c>
      <c r="W9" s="289" t="s">
        <v>117</v>
      </c>
      <c r="X9" s="289" t="s">
        <v>116</v>
      </c>
      <c r="Y9" s="289" t="s">
        <v>55</v>
      </c>
      <c r="Z9" s="289" t="s">
        <v>75</v>
      </c>
      <c r="AA9" s="289" t="s">
        <v>5</v>
      </c>
      <c r="AB9" s="289" t="s">
        <v>21</v>
      </c>
      <c r="AD9" s="139"/>
    </row>
    <row r="10" spans="2:103" ht="15.75">
      <c r="B10" s="57">
        <v>7</v>
      </c>
      <c r="C10" s="233" t="s">
        <v>111</v>
      </c>
      <c r="D10" s="233">
        <v>400</v>
      </c>
      <c r="E10" s="233">
        <v>888</v>
      </c>
      <c r="F10" s="166">
        <v>0.9966</v>
      </c>
      <c r="G10" s="167">
        <v>0.9983</v>
      </c>
      <c r="I10" s="314">
        <v>3</v>
      </c>
      <c r="J10" s="315" t="s">
        <v>111</v>
      </c>
      <c r="K10" s="315">
        <v>400</v>
      </c>
      <c r="L10" s="315">
        <v>816</v>
      </c>
      <c r="M10" s="316">
        <v>0.9987</v>
      </c>
      <c r="N10" s="317">
        <v>0.99935</v>
      </c>
      <c r="P10" s="280">
        <v>11</v>
      </c>
      <c r="Q10" s="233" t="s">
        <v>111</v>
      </c>
      <c r="R10" s="233">
        <v>400</v>
      </c>
      <c r="S10" s="233">
        <v>746</v>
      </c>
      <c r="T10" s="166">
        <v>0.9965</v>
      </c>
      <c r="U10" s="167">
        <v>0.9982500000000001</v>
      </c>
      <c r="W10" s="57">
        <v>11</v>
      </c>
      <c r="X10" s="58" t="s">
        <v>111</v>
      </c>
      <c r="Y10" s="58">
        <v>400</v>
      </c>
      <c r="Z10" s="58">
        <v>518</v>
      </c>
      <c r="AA10" s="59">
        <v>0.9919</v>
      </c>
      <c r="AB10" s="60">
        <v>0.9951584432717677</v>
      </c>
      <c r="AD10" s="128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N10"/>
      <c r="CO10"/>
      <c r="CP10"/>
      <c r="CQ10"/>
      <c r="CR10"/>
      <c r="CS10"/>
      <c r="CT10"/>
      <c r="CU10"/>
      <c r="CV10"/>
      <c r="CW10"/>
      <c r="CX10"/>
      <c r="CY10"/>
    </row>
    <row r="11" spans="2:103" ht="15.75">
      <c r="B11" s="69">
        <v>68</v>
      </c>
      <c r="C11" s="173" t="s">
        <v>25</v>
      </c>
      <c r="D11" s="173">
        <v>400</v>
      </c>
      <c r="E11" s="173">
        <v>209</v>
      </c>
      <c r="F11" s="174">
        <v>0.8294</v>
      </c>
      <c r="G11" s="175">
        <v>0.7955779527559055</v>
      </c>
      <c r="I11" s="318">
        <v>63</v>
      </c>
      <c r="J11" s="307" t="s">
        <v>25</v>
      </c>
      <c r="K11" s="307">
        <v>400</v>
      </c>
      <c r="L11" s="307">
        <v>290</v>
      </c>
      <c r="M11" s="308">
        <v>0.8447</v>
      </c>
      <c r="N11" s="319">
        <v>0.861742523364486</v>
      </c>
      <c r="P11" s="279">
        <v>73</v>
      </c>
      <c r="Q11" s="234" t="s">
        <v>25</v>
      </c>
      <c r="R11" s="234">
        <v>400</v>
      </c>
      <c r="S11" s="234">
        <v>295</v>
      </c>
      <c r="T11" s="168">
        <v>0.7582</v>
      </c>
      <c r="U11" s="169">
        <v>0.8097632653061224</v>
      </c>
      <c r="W11" s="61">
        <v>64</v>
      </c>
      <c r="X11" s="62" t="s">
        <v>25</v>
      </c>
      <c r="Y11" s="62">
        <v>400</v>
      </c>
      <c r="Z11" s="62">
        <v>277</v>
      </c>
      <c r="AA11" s="63">
        <v>0.7667</v>
      </c>
      <c r="AB11" s="64">
        <v>0.8045089595375723</v>
      </c>
      <c r="AD11" s="128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N11"/>
      <c r="CO11"/>
      <c r="CP11"/>
      <c r="CQ11"/>
      <c r="CR11"/>
      <c r="CS11"/>
      <c r="CT11"/>
      <c r="CU11"/>
      <c r="CV11"/>
      <c r="CW11"/>
      <c r="CX11"/>
      <c r="CY11"/>
    </row>
    <row r="12" spans="2:103" ht="15.75">
      <c r="B12" s="61">
        <v>1</v>
      </c>
      <c r="C12" s="234" t="s">
        <v>47</v>
      </c>
      <c r="D12" s="234">
        <v>400</v>
      </c>
      <c r="E12" s="234">
        <v>556</v>
      </c>
      <c r="F12" s="168">
        <v>1</v>
      </c>
      <c r="G12" s="169">
        <v>1</v>
      </c>
      <c r="I12" s="318">
        <v>12</v>
      </c>
      <c r="J12" s="307" t="s">
        <v>47</v>
      </c>
      <c r="K12" s="307">
        <v>400</v>
      </c>
      <c r="L12" s="307">
        <v>757</v>
      </c>
      <c r="M12" s="308">
        <v>0.9938</v>
      </c>
      <c r="N12" s="319">
        <v>0.9969</v>
      </c>
      <c r="P12" s="279">
        <v>29</v>
      </c>
      <c r="Q12" s="234" t="s">
        <v>47</v>
      </c>
      <c r="R12" s="234">
        <v>400</v>
      </c>
      <c r="S12" s="234">
        <v>722</v>
      </c>
      <c r="T12" s="168">
        <v>0.9779</v>
      </c>
      <c r="U12" s="169">
        <v>0.9882571593533487</v>
      </c>
      <c r="W12" s="61">
        <v>8</v>
      </c>
      <c r="X12" s="62" t="s">
        <v>47</v>
      </c>
      <c r="Y12" s="62">
        <v>400</v>
      </c>
      <c r="Z12" s="62">
        <v>644</v>
      </c>
      <c r="AA12" s="63">
        <v>0.9958</v>
      </c>
      <c r="AB12" s="64">
        <v>0.9979</v>
      </c>
      <c r="AD12" s="128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N12"/>
      <c r="CO12"/>
      <c r="CP12"/>
      <c r="CQ12"/>
      <c r="CR12"/>
      <c r="CS12"/>
      <c r="CT12"/>
      <c r="CU12"/>
      <c r="CV12"/>
      <c r="CW12"/>
      <c r="CX12"/>
      <c r="CY12"/>
    </row>
    <row r="13" spans="2:103" ht="15.75">
      <c r="B13" s="61">
        <v>33</v>
      </c>
      <c r="C13" s="234" t="s">
        <v>46</v>
      </c>
      <c r="D13" s="234">
        <v>400</v>
      </c>
      <c r="E13" s="234">
        <v>581</v>
      </c>
      <c r="F13" s="168">
        <v>0.954</v>
      </c>
      <c r="G13" s="169">
        <v>0.974266514806378</v>
      </c>
      <c r="I13" s="318">
        <v>20</v>
      </c>
      <c r="J13" s="307" t="s">
        <v>46</v>
      </c>
      <c r="K13" s="307">
        <v>400</v>
      </c>
      <c r="L13" s="307">
        <v>840</v>
      </c>
      <c r="M13" s="308">
        <v>0.9898</v>
      </c>
      <c r="N13" s="319">
        <v>0.9930762917933131</v>
      </c>
      <c r="P13" s="279">
        <v>52</v>
      </c>
      <c r="Q13" s="234" t="s">
        <v>46</v>
      </c>
      <c r="R13" s="234">
        <v>400</v>
      </c>
      <c r="S13" s="234">
        <v>793</v>
      </c>
      <c r="T13" s="168">
        <v>0.8538</v>
      </c>
      <c r="U13" s="169">
        <v>0.9253562607204117</v>
      </c>
      <c r="W13" s="61">
        <v>38</v>
      </c>
      <c r="X13" s="62" t="s">
        <v>46</v>
      </c>
      <c r="Y13" s="62">
        <v>400</v>
      </c>
      <c r="Z13" s="62">
        <v>548</v>
      </c>
      <c r="AA13" s="63">
        <v>0.8815</v>
      </c>
      <c r="AB13" s="64">
        <v>0.9341201657458563</v>
      </c>
      <c r="AD13" s="128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5.75">
      <c r="B14" s="61">
        <v>19</v>
      </c>
      <c r="C14" s="234" t="s">
        <v>12</v>
      </c>
      <c r="D14" s="234">
        <v>400</v>
      </c>
      <c r="E14" s="234">
        <v>1800</v>
      </c>
      <c r="F14" s="168">
        <v>0.9933</v>
      </c>
      <c r="G14" s="169">
        <v>0.9950136363636364</v>
      </c>
      <c r="I14" s="318">
        <v>3</v>
      </c>
      <c r="J14" s="307" t="s">
        <v>12</v>
      </c>
      <c r="K14" s="307">
        <v>400</v>
      </c>
      <c r="L14" s="307">
        <v>2017</v>
      </c>
      <c r="M14" s="308">
        <v>0.9988</v>
      </c>
      <c r="N14" s="319">
        <v>0.9994000000000001</v>
      </c>
      <c r="P14" s="279">
        <v>23</v>
      </c>
      <c r="Q14" s="234" t="s">
        <v>12</v>
      </c>
      <c r="R14" s="234">
        <v>400</v>
      </c>
      <c r="S14" s="234">
        <v>1799</v>
      </c>
      <c r="T14" s="168">
        <v>0.9941</v>
      </c>
      <c r="U14" s="169">
        <v>0.996583073929961</v>
      </c>
      <c r="W14" s="61">
        <v>14</v>
      </c>
      <c r="X14" s="62" t="s">
        <v>12</v>
      </c>
      <c r="Y14" s="62">
        <v>400</v>
      </c>
      <c r="Z14" s="62">
        <v>1412</v>
      </c>
      <c r="AA14" s="63">
        <v>0.9876</v>
      </c>
      <c r="AB14" s="64">
        <v>0.9930949471210341</v>
      </c>
      <c r="AD14" s="128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N14"/>
      <c r="CO14"/>
      <c r="CP14"/>
      <c r="CQ14"/>
      <c r="CR14"/>
      <c r="CS14"/>
      <c r="CT14"/>
      <c r="CU14"/>
      <c r="CV14"/>
      <c r="CW14"/>
      <c r="CX14"/>
      <c r="CY14"/>
    </row>
    <row r="15" spans="2:103" ht="15.75">
      <c r="B15" s="61">
        <v>43</v>
      </c>
      <c r="C15" s="234" t="s">
        <v>167</v>
      </c>
      <c r="D15" s="234">
        <v>700</v>
      </c>
      <c r="E15" s="234">
        <v>1705</v>
      </c>
      <c r="F15" s="168">
        <v>0.9029</v>
      </c>
      <c r="G15" s="169">
        <v>0.94545</v>
      </c>
      <c r="I15" s="318">
        <v>47</v>
      </c>
      <c r="J15" s="309" t="s">
        <v>167</v>
      </c>
      <c r="K15" s="307">
        <v>700</v>
      </c>
      <c r="L15" s="307">
        <v>1595</v>
      </c>
      <c r="M15" s="308">
        <v>0.8883</v>
      </c>
      <c r="N15" s="319">
        <v>0.9391944726810674</v>
      </c>
      <c r="P15" s="279">
        <v>51</v>
      </c>
      <c r="Q15" s="234" t="s">
        <v>202</v>
      </c>
      <c r="R15" s="234">
        <v>700</v>
      </c>
      <c r="S15" s="234">
        <v>1927</v>
      </c>
      <c r="T15" s="168">
        <v>0.8757</v>
      </c>
      <c r="U15" s="169">
        <v>0.9294538751345534</v>
      </c>
      <c r="W15" s="61">
        <v>63</v>
      </c>
      <c r="X15" s="62" t="s">
        <v>167</v>
      </c>
      <c r="Y15" s="62">
        <v>700</v>
      </c>
      <c r="Z15" s="62">
        <v>2135</v>
      </c>
      <c r="AA15" s="63">
        <v>0.6383</v>
      </c>
      <c r="AB15" s="64">
        <v>0.8055950127877238</v>
      </c>
      <c r="AD15" s="128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2:103" ht="15.75">
      <c r="B16" s="61">
        <v>38</v>
      </c>
      <c r="C16" s="234" t="s">
        <v>44</v>
      </c>
      <c r="D16" s="234">
        <v>400</v>
      </c>
      <c r="E16" s="234">
        <v>1174</v>
      </c>
      <c r="F16" s="168">
        <v>0.9345</v>
      </c>
      <c r="G16" s="169">
        <v>0.9649971839799749</v>
      </c>
      <c r="I16" s="318">
        <v>37</v>
      </c>
      <c r="J16" s="307" t="s">
        <v>44</v>
      </c>
      <c r="K16" s="307">
        <v>400</v>
      </c>
      <c r="L16" s="307">
        <v>1152</v>
      </c>
      <c r="M16" s="308">
        <v>0.93</v>
      </c>
      <c r="N16" s="319">
        <v>0.9650000000000001</v>
      </c>
      <c r="P16" s="279">
        <v>66</v>
      </c>
      <c r="Q16" s="234" t="s">
        <v>44</v>
      </c>
      <c r="R16" s="234">
        <v>400</v>
      </c>
      <c r="S16" s="234">
        <v>1068</v>
      </c>
      <c r="T16" s="168">
        <v>0.7262</v>
      </c>
      <c r="U16" s="169">
        <v>0.8487923076923076</v>
      </c>
      <c r="W16" s="61">
        <v>57</v>
      </c>
      <c r="X16" s="62" t="s">
        <v>44</v>
      </c>
      <c r="Y16" s="62">
        <v>400</v>
      </c>
      <c r="Z16" s="62">
        <v>796</v>
      </c>
      <c r="AA16" s="63">
        <v>0.7282</v>
      </c>
      <c r="AB16" s="64">
        <v>0.85135</v>
      </c>
      <c r="AD16" s="128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N16"/>
      <c r="CO16"/>
      <c r="CP16"/>
      <c r="CQ16"/>
      <c r="CR16"/>
      <c r="CS16"/>
      <c r="CT16"/>
      <c r="CU16"/>
      <c r="CV16"/>
      <c r="CW16"/>
      <c r="CX16"/>
      <c r="CY16"/>
    </row>
    <row r="17" spans="2:103" ht="15.75">
      <c r="B17" s="61">
        <v>48</v>
      </c>
      <c r="C17" s="234" t="s">
        <v>11</v>
      </c>
      <c r="D17" s="234">
        <v>1500</v>
      </c>
      <c r="E17" s="234">
        <v>3143</v>
      </c>
      <c r="F17" s="168">
        <v>0.8961</v>
      </c>
      <c r="G17" s="169">
        <v>0.9354796435272046</v>
      </c>
      <c r="I17" s="318">
        <v>55</v>
      </c>
      <c r="J17" s="307" t="s">
        <v>11</v>
      </c>
      <c r="K17" s="307">
        <v>1500</v>
      </c>
      <c r="L17" s="307">
        <v>3445</v>
      </c>
      <c r="M17" s="308">
        <v>0.8169</v>
      </c>
      <c r="N17" s="319">
        <v>0.9074307474518686</v>
      </c>
      <c r="P17" s="279">
        <v>53</v>
      </c>
      <c r="Q17" s="234" t="s">
        <v>11</v>
      </c>
      <c r="R17" s="234">
        <v>1500</v>
      </c>
      <c r="S17" s="234">
        <v>3865</v>
      </c>
      <c r="T17" s="168">
        <v>0.8816</v>
      </c>
      <c r="U17" s="169">
        <v>0.92405210456358</v>
      </c>
      <c r="W17" s="61">
        <v>39</v>
      </c>
      <c r="X17" s="62" t="s">
        <v>11</v>
      </c>
      <c r="Y17" s="62">
        <v>1500</v>
      </c>
      <c r="Z17" s="62">
        <v>3399</v>
      </c>
      <c r="AA17" s="63">
        <v>0.8671</v>
      </c>
      <c r="AB17" s="64">
        <v>0.9295984720758693</v>
      </c>
      <c r="AD17" s="128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2:103" ht="15.75">
      <c r="B18" s="61">
        <v>32</v>
      </c>
      <c r="C18" s="234" t="s">
        <v>4</v>
      </c>
      <c r="D18" s="234">
        <v>400</v>
      </c>
      <c r="E18" s="234">
        <v>1268</v>
      </c>
      <c r="F18" s="168">
        <v>0.9584</v>
      </c>
      <c r="G18" s="169">
        <v>0.9762505617977528</v>
      </c>
      <c r="I18" s="318">
        <v>43</v>
      </c>
      <c r="J18" s="307" t="s">
        <v>4</v>
      </c>
      <c r="K18" s="307">
        <v>400</v>
      </c>
      <c r="L18" s="307">
        <v>1266</v>
      </c>
      <c r="M18" s="308">
        <v>0.9017</v>
      </c>
      <c r="N18" s="319">
        <v>0.9501322966507177</v>
      </c>
      <c r="P18" s="279">
        <v>34</v>
      </c>
      <c r="Q18" s="234" t="s">
        <v>4</v>
      </c>
      <c r="R18" s="234">
        <v>400</v>
      </c>
      <c r="S18" s="234">
        <v>1155</v>
      </c>
      <c r="T18" s="168">
        <v>0.9542</v>
      </c>
      <c r="U18" s="169">
        <v>0.9753100238663485</v>
      </c>
      <c r="W18" s="61">
        <v>31</v>
      </c>
      <c r="X18" s="62" t="s">
        <v>4</v>
      </c>
      <c r="Y18" s="62">
        <v>400</v>
      </c>
      <c r="Z18" s="62">
        <v>1167</v>
      </c>
      <c r="AA18" s="63">
        <v>0.9206</v>
      </c>
      <c r="AB18" s="64">
        <v>0.9575758229284903</v>
      </c>
      <c r="AD18" s="12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N18"/>
      <c r="CO18"/>
      <c r="CP18"/>
      <c r="CQ18"/>
      <c r="CR18"/>
      <c r="CS18"/>
      <c r="CT18"/>
      <c r="CU18"/>
      <c r="CV18"/>
      <c r="CW18"/>
      <c r="CX18"/>
      <c r="CY18"/>
    </row>
    <row r="19" spans="2:103" ht="15.75">
      <c r="B19" s="61">
        <v>59</v>
      </c>
      <c r="C19" s="234" t="s">
        <v>32</v>
      </c>
      <c r="D19" s="234">
        <v>1500</v>
      </c>
      <c r="E19" s="234">
        <v>2610</v>
      </c>
      <c r="F19" s="168">
        <v>0.7743</v>
      </c>
      <c r="G19" s="169">
        <v>0.8675558338617628</v>
      </c>
      <c r="I19" s="318">
        <v>59</v>
      </c>
      <c r="J19" s="307" t="s">
        <v>32</v>
      </c>
      <c r="K19" s="307">
        <v>1500</v>
      </c>
      <c r="L19" s="307">
        <v>2860</v>
      </c>
      <c r="M19" s="308">
        <v>0.798</v>
      </c>
      <c r="N19" s="319">
        <v>0.8813019086176981</v>
      </c>
      <c r="P19" s="279">
        <v>54</v>
      </c>
      <c r="Q19" s="234" t="s">
        <v>32</v>
      </c>
      <c r="R19" s="234">
        <v>1500</v>
      </c>
      <c r="S19" s="234">
        <v>2940</v>
      </c>
      <c r="T19" s="168">
        <v>0.8586</v>
      </c>
      <c r="U19" s="169">
        <v>0.9200367280606717</v>
      </c>
      <c r="W19" s="61">
        <v>54</v>
      </c>
      <c r="X19" s="62" t="s">
        <v>166</v>
      </c>
      <c r="Y19" s="62">
        <v>1500</v>
      </c>
      <c r="Z19" s="62">
        <v>2388</v>
      </c>
      <c r="AA19" s="63">
        <v>0.7754</v>
      </c>
      <c r="AB19" s="64">
        <v>0.8843601178781926</v>
      </c>
      <c r="AD19" s="128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2:103" ht="15.75">
      <c r="B20" s="61">
        <v>61</v>
      </c>
      <c r="C20" s="234" t="s">
        <v>85</v>
      </c>
      <c r="D20" s="234">
        <v>1500</v>
      </c>
      <c r="E20" s="234">
        <v>4004</v>
      </c>
      <c r="F20" s="168">
        <v>0.7933</v>
      </c>
      <c r="G20" s="169">
        <v>0.8626993827160494</v>
      </c>
      <c r="I20" s="318">
        <v>68</v>
      </c>
      <c r="J20" s="307" t="s">
        <v>85</v>
      </c>
      <c r="K20" s="307">
        <v>1500</v>
      </c>
      <c r="L20" s="307">
        <v>4770</v>
      </c>
      <c r="M20" s="308">
        <v>0.7112</v>
      </c>
      <c r="N20" s="319">
        <v>0.8266233029381966</v>
      </c>
      <c r="P20" s="287">
        <v>77</v>
      </c>
      <c r="Q20" s="173" t="s">
        <v>85</v>
      </c>
      <c r="R20" s="173">
        <v>1500</v>
      </c>
      <c r="S20" s="173">
        <v>4184</v>
      </c>
      <c r="T20" s="174">
        <v>0.5806</v>
      </c>
      <c r="U20" s="175">
        <v>0.740485414091471</v>
      </c>
      <c r="W20" s="69">
        <v>70</v>
      </c>
      <c r="X20" s="70" t="s">
        <v>85</v>
      </c>
      <c r="Y20" s="70">
        <v>1500</v>
      </c>
      <c r="Z20" s="70">
        <v>3998</v>
      </c>
      <c r="AA20" s="71">
        <v>0.4356</v>
      </c>
      <c r="AB20" s="72">
        <v>0.6217738704409363</v>
      </c>
      <c r="AD20" s="128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N20"/>
      <c r="CO20"/>
      <c r="CP20"/>
      <c r="CQ20"/>
      <c r="CR20"/>
      <c r="CS20"/>
      <c r="CT20"/>
      <c r="CU20"/>
      <c r="CV20"/>
      <c r="CW20"/>
      <c r="CX20"/>
      <c r="CY20"/>
    </row>
    <row r="21" spans="2:103" ht="15.75">
      <c r="B21" s="61">
        <v>57</v>
      </c>
      <c r="C21" s="234" t="s">
        <v>2</v>
      </c>
      <c r="D21" s="234">
        <v>700</v>
      </c>
      <c r="E21" s="234">
        <v>1434</v>
      </c>
      <c r="F21" s="168">
        <v>0.8136</v>
      </c>
      <c r="G21" s="169">
        <v>0.8929016949152542</v>
      </c>
      <c r="I21" s="318">
        <v>60</v>
      </c>
      <c r="J21" s="307" t="s">
        <v>2</v>
      </c>
      <c r="K21" s="307">
        <v>700</v>
      </c>
      <c r="L21" s="307">
        <v>1604</v>
      </c>
      <c r="M21" s="308">
        <v>0.779</v>
      </c>
      <c r="N21" s="319">
        <v>0.8765221327967807</v>
      </c>
      <c r="P21" s="279">
        <v>69</v>
      </c>
      <c r="Q21" s="234" t="s">
        <v>2</v>
      </c>
      <c r="R21" s="234">
        <v>700</v>
      </c>
      <c r="S21" s="234">
        <v>1728</v>
      </c>
      <c r="T21" s="168">
        <v>0.7033</v>
      </c>
      <c r="U21" s="169">
        <v>0.8243772727272727</v>
      </c>
      <c r="W21" s="69">
        <v>67</v>
      </c>
      <c r="X21" s="70" t="s">
        <v>2</v>
      </c>
      <c r="Y21" s="70">
        <v>700</v>
      </c>
      <c r="Z21" s="70">
        <v>1479</v>
      </c>
      <c r="AA21" s="71">
        <v>0.5558</v>
      </c>
      <c r="AB21" s="72">
        <v>0.7134246523388117</v>
      </c>
      <c r="AD21" s="128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2:103" ht="15.75">
      <c r="B22" s="61">
        <v>25</v>
      </c>
      <c r="C22" s="234" t="s">
        <v>38</v>
      </c>
      <c r="D22" s="234">
        <v>400</v>
      </c>
      <c r="E22" s="234">
        <v>1239</v>
      </c>
      <c r="F22" s="168">
        <v>0.9784</v>
      </c>
      <c r="G22" s="169">
        <v>0.9871614949037373</v>
      </c>
      <c r="I22" s="318">
        <v>25</v>
      </c>
      <c r="J22" s="307" t="s">
        <v>38</v>
      </c>
      <c r="K22" s="307">
        <v>400</v>
      </c>
      <c r="L22" s="307">
        <v>1288</v>
      </c>
      <c r="M22" s="308">
        <v>0.9787</v>
      </c>
      <c r="N22" s="319">
        <v>0.9884553677932406</v>
      </c>
      <c r="P22" s="279">
        <v>32</v>
      </c>
      <c r="Q22" s="234" t="s">
        <v>38</v>
      </c>
      <c r="R22" s="234">
        <v>400</v>
      </c>
      <c r="S22" s="234">
        <v>1731</v>
      </c>
      <c r="T22" s="168">
        <v>0.9613</v>
      </c>
      <c r="U22" s="169">
        <v>0.9793318980667838</v>
      </c>
      <c r="W22" s="61">
        <v>28</v>
      </c>
      <c r="X22" s="62" t="s">
        <v>38</v>
      </c>
      <c r="Y22" s="62">
        <v>400</v>
      </c>
      <c r="Z22" s="62">
        <v>1880</v>
      </c>
      <c r="AA22" s="63">
        <v>0.9294</v>
      </c>
      <c r="AB22" s="64">
        <v>0.9626053529868115</v>
      </c>
      <c r="AD22" s="128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2:103" ht="15.75">
      <c r="B23" s="69">
        <v>69</v>
      </c>
      <c r="C23" s="173" t="s">
        <v>84</v>
      </c>
      <c r="D23" s="173">
        <v>400</v>
      </c>
      <c r="E23" s="173">
        <v>627</v>
      </c>
      <c r="F23" s="174">
        <v>0.6538</v>
      </c>
      <c r="G23" s="175">
        <v>0.770262831858407</v>
      </c>
      <c r="I23" s="320">
        <v>71</v>
      </c>
      <c r="J23" s="310" t="s">
        <v>84</v>
      </c>
      <c r="K23" s="310">
        <v>400</v>
      </c>
      <c r="L23" s="310">
        <v>584</v>
      </c>
      <c r="M23" s="311">
        <v>0.6303</v>
      </c>
      <c r="N23" s="321">
        <v>0.7977306451612902</v>
      </c>
      <c r="P23" s="287">
        <v>79</v>
      </c>
      <c r="Q23" s="173" t="s">
        <v>84</v>
      </c>
      <c r="R23" s="173">
        <v>400</v>
      </c>
      <c r="S23" s="173">
        <v>608</v>
      </c>
      <c r="T23" s="174">
        <v>0.553</v>
      </c>
      <c r="U23" s="175">
        <v>0.700346153846154</v>
      </c>
      <c r="W23" s="69">
        <v>65</v>
      </c>
      <c r="X23" s="70" t="s">
        <v>84</v>
      </c>
      <c r="Y23" s="70">
        <v>400</v>
      </c>
      <c r="Z23" s="70">
        <v>476</v>
      </c>
      <c r="AA23" s="71">
        <v>0.712</v>
      </c>
      <c r="AB23" s="72">
        <v>0.7823473053892216</v>
      </c>
      <c r="AD23" s="128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2:103" ht="15.75">
      <c r="B24" s="61">
        <v>60</v>
      </c>
      <c r="C24" s="234" t="s">
        <v>14</v>
      </c>
      <c r="D24" s="234">
        <v>700</v>
      </c>
      <c r="E24" s="234">
        <v>1597</v>
      </c>
      <c r="F24" s="168">
        <v>0.7319</v>
      </c>
      <c r="G24" s="169">
        <v>0.8657101918465229</v>
      </c>
      <c r="I24" s="318">
        <v>7</v>
      </c>
      <c r="J24" s="307" t="s">
        <v>14</v>
      </c>
      <c r="K24" s="307">
        <v>700</v>
      </c>
      <c r="L24" s="307">
        <v>2014</v>
      </c>
      <c r="M24" s="308">
        <v>0.998</v>
      </c>
      <c r="N24" s="319">
        <v>0.9987777777777778</v>
      </c>
      <c r="P24" s="279">
        <v>5</v>
      </c>
      <c r="Q24" s="234" t="s">
        <v>14</v>
      </c>
      <c r="R24" s="234">
        <v>700</v>
      </c>
      <c r="S24" s="234">
        <v>1723</v>
      </c>
      <c r="T24" s="168">
        <v>0.9981</v>
      </c>
      <c r="U24" s="169">
        <v>0.9987828584149598</v>
      </c>
      <c r="W24" s="61">
        <v>5</v>
      </c>
      <c r="X24" s="62" t="s">
        <v>14</v>
      </c>
      <c r="Y24" s="62">
        <v>700</v>
      </c>
      <c r="Z24" s="62">
        <v>1273</v>
      </c>
      <c r="AA24" s="63">
        <v>0.9968</v>
      </c>
      <c r="AB24" s="64">
        <v>0.9984</v>
      </c>
      <c r="AD24" s="128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N24"/>
      <c r="CO24"/>
      <c r="CP24"/>
      <c r="CQ24"/>
      <c r="CR24"/>
      <c r="CS24"/>
      <c r="CT24"/>
      <c r="CU24"/>
      <c r="CV24"/>
      <c r="CW24"/>
      <c r="CX24"/>
      <c r="CY24"/>
    </row>
    <row r="25" spans="2:103" ht="15.75">
      <c r="B25" s="69">
        <v>72</v>
      </c>
      <c r="C25" s="173" t="s">
        <v>20</v>
      </c>
      <c r="D25" s="173">
        <v>700</v>
      </c>
      <c r="E25" s="173">
        <v>4185</v>
      </c>
      <c r="F25" s="174">
        <v>0.5381</v>
      </c>
      <c r="G25" s="175">
        <v>0.6793631524008351</v>
      </c>
      <c r="I25" s="320">
        <v>74</v>
      </c>
      <c r="J25" s="310" t="s">
        <v>20</v>
      </c>
      <c r="K25" s="310">
        <v>700</v>
      </c>
      <c r="L25" s="310">
        <v>4325</v>
      </c>
      <c r="M25" s="311">
        <v>0.4941</v>
      </c>
      <c r="N25" s="321">
        <v>0.6743906593406593</v>
      </c>
      <c r="P25" s="287">
        <v>80</v>
      </c>
      <c r="Q25" s="173" t="s">
        <v>20</v>
      </c>
      <c r="R25" s="173">
        <v>700</v>
      </c>
      <c r="S25" s="173">
        <v>4668</v>
      </c>
      <c r="T25" s="174">
        <v>0.5038</v>
      </c>
      <c r="U25" s="175">
        <v>0.6601174462705437</v>
      </c>
      <c r="W25" s="69">
        <v>69</v>
      </c>
      <c r="X25" s="70" t="s">
        <v>20</v>
      </c>
      <c r="Y25" s="70">
        <v>700</v>
      </c>
      <c r="Z25" s="70">
        <v>4012</v>
      </c>
      <c r="AA25" s="71">
        <v>0.5267</v>
      </c>
      <c r="AB25" s="72">
        <v>0.6911845250255362</v>
      </c>
      <c r="AD25" s="128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2:103" ht="15.75">
      <c r="B26" s="61">
        <v>54</v>
      </c>
      <c r="C26" s="234" t="s">
        <v>164</v>
      </c>
      <c r="D26" s="234">
        <v>700</v>
      </c>
      <c r="E26" s="234">
        <v>1992</v>
      </c>
      <c r="F26" s="168">
        <v>0.8305</v>
      </c>
      <c r="G26" s="169">
        <v>0.9022065217391304</v>
      </c>
      <c r="I26" s="318">
        <v>58</v>
      </c>
      <c r="J26" s="309" t="s">
        <v>164</v>
      </c>
      <c r="K26" s="307">
        <v>700</v>
      </c>
      <c r="L26" s="307">
        <v>2302</v>
      </c>
      <c r="M26" s="308">
        <v>0.8089</v>
      </c>
      <c r="N26" s="319">
        <v>0.8861166666666667</v>
      </c>
      <c r="P26" s="279">
        <v>67</v>
      </c>
      <c r="Q26" s="234" t="s">
        <v>203</v>
      </c>
      <c r="R26" s="234">
        <v>700</v>
      </c>
      <c r="S26" s="234">
        <v>2164</v>
      </c>
      <c r="T26" s="168">
        <v>0.7372</v>
      </c>
      <c r="U26" s="169">
        <v>0.8419762057877813</v>
      </c>
      <c r="W26" s="61">
        <v>40</v>
      </c>
      <c r="X26" s="62" t="s">
        <v>164</v>
      </c>
      <c r="Y26" s="62">
        <v>700</v>
      </c>
      <c r="Z26" s="62">
        <v>1482</v>
      </c>
      <c r="AA26" s="63">
        <v>0.8919</v>
      </c>
      <c r="AB26" s="64">
        <v>0.9275289473684211</v>
      </c>
      <c r="AD26" s="128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2:103" ht="15.75">
      <c r="B27" s="69">
        <v>70</v>
      </c>
      <c r="C27" s="173" t="s">
        <v>35</v>
      </c>
      <c r="D27" s="173">
        <v>1500</v>
      </c>
      <c r="E27" s="173">
        <v>1959</v>
      </c>
      <c r="F27" s="174">
        <v>0.6053</v>
      </c>
      <c r="G27" s="175">
        <v>0.7587670212765958</v>
      </c>
      <c r="I27" s="320">
        <v>70</v>
      </c>
      <c r="J27" s="310" t="s">
        <v>35</v>
      </c>
      <c r="K27" s="310">
        <v>1500</v>
      </c>
      <c r="L27" s="310">
        <v>2109</v>
      </c>
      <c r="M27" s="311">
        <v>0.6602</v>
      </c>
      <c r="N27" s="321">
        <v>0.7983511210762332</v>
      </c>
      <c r="P27" s="279">
        <v>68</v>
      </c>
      <c r="Q27" s="234" t="s">
        <v>35</v>
      </c>
      <c r="R27" s="234">
        <v>1500</v>
      </c>
      <c r="S27" s="234">
        <v>2524</v>
      </c>
      <c r="T27" s="168">
        <v>0.7296</v>
      </c>
      <c r="U27" s="169">
        <v>0.8317470142977292</v>
      </c>
      <c r="W27" s="61">
        <v>44</v>
      </c>
      <c r="X27" s="62" t="s">
        <v>35</v>
      </c>
      <c r="Y27" s="62">
        <v>1500</v>
      </c>
      <c r="Z27" s="62">
        <v>1936</v>
      </c>
      <c r="AA27" s="63">
        <v>0.828</v>
      </c>
      <c r="AB27" s="64">
        <v>0.9061282798833818</v>
      </c>
      <c r="AD27" s="128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2:103" ht="15.75">
      <c r="B28" s="61">
        <v>24</v>
      </c>
      <c r="C28" s="234" t="s">
        <v>7</v>
      </c>
      <c r="D28" s="234">
        <v>400</v>
      </c>
      <c r="E28" s="234">
        <v>614</v>
      </c>
      <c r="F28" s="168">
        <v>0.9781</v>
      </c>
      <c r="G28" s="169">
        <v>0.98905</v>
      </c>
      <c r="I28" s="318">
        <v>28</v>
      </c>
      <c r="J28" s="307" t="s">
        <v>7</v>
      </c>
      <c r="K28" s="307">
        <v>400</v>
      </c>
      <c r="L28" s="307">
        <v>733</v>
      </c>
      <c r="M28" s="308">
        <v>0.978</v>
      </c>
      <c r="N28" s="319">
        <v>0.9867099236641221</v>
      </c>
      <c r="P28" s="279">
        <v>36</v>
      </c>
      <c r="Q28" s="234" t="s">
        <v>7</v>
      </c>
      <c r="R28" s="234">
        <v>400</v>
      </c>
      <c r="S28" s="234">
        <v>785</v>
      </c>
      <c r="T28" s="168">
        <v>0.9478</v>
      </c>
      <c r="U28" s="169">
        <v>0.9718214780600462</v>
      </c>
      <c r="W28" s="61">
        <v>20</v>
      </c>
      <c r="X28" s="62" t="s">
        <v>7</v>
      </c>
      <c r="Y28" s="62">
        <v>400</v>
      </c>
      <c r="Z28" s="62">
        <v>461</v>
      </c>
      <c r="AA28" s="63">
        <v>0.9578</v>
      </c>
      <c r="AB28" s="64">
        <v>0.9789</v>
      </c>
      <c r="AD28" s="1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2:103" ht="15.75">
      <c r="B29" s="61">
        <v>55</v>
      </c>
      <c r="C29" s="234" t="s">
        <v>23</v>
      </c>
      <c r="D29" s="234">
        <v>700</v>
      </c>
      <c r="E29" s="234">
        <v>1209</v>
      </c>
      <c r="F29" s="168">
        <v>0.8127</v>
      </c>
      <c r="G29" s="169">
        <v>0.9000999999999999</v>
      </c>
      <c r="I29" s="318">
        <v>52</v>
      </c>
      <c r="J29" s="307" t="s">
        <v>23</v>
      </c>
      <c r="K29" s="307">
        <v>700</v>
      </c>
      <c r="L29" s="307">
        <v>1361</v>
      </c>
      <c r="M29" s="308">
        <v>0.853</v>
      </c>
      <c r="N29" s="319">
        <v>0.9118409090909091</v>
      </c>
      <c r="P29" s="279">
        <v>61</v>
      </c>
      <c r="Q29" s="234" t="s">
        <v>23</v>
      </c>
      <c r="R29" s="234">
        <v>700</v>
      </c>
      <c r="S29" s="234">
        <v>1560</v>
      </c>
      <c r="T29" s="168">
        <v>0.8068</v>
      </c>
      <c r="U29" s="169">
        <v>0.8900863905325443</v>
      </c>
      <c r="W29" s="61">
        <v>55</v>
      </c>
      <c r="X29" s="62" t="s">
        <v>23</v>
      </c>
      <c r="Y29" s="62">
        <v>700</v>
      </c>
      <c r="Z29" s="62">
        <v>1375</v>
      </c>
      <c r="AA29" s="63">
        <v>0.8013</v>
      </c>
      <c r="AB29" s="64">
        <v>0.8834086206896552</v>
      </c>
      <c r="AD29" s="128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2:103" ht="15.75">
      <c r="B30" s="61">
        <v>65</v>
      </c>
      <c r="C30" s="234" t="s">
        <v>31</v>
      </c>
      <c r="D30" s="234">
        <v>1500</v>
      </c>
      <c r="E30" s="234">
        <v>4425</v>
      </c>
      <c r="F30" s="168">
        <v>0.7515</v>
      </c>
      <c r="G30" s="169">
        <v>0.8238314408770555</v>
      </c>
      <c r="I30" s="318">
        <v>66</v>
      </c>
      <c r="J30" s="307" t="s">
        <v>31</v>
      </c>
      <c r="K30" s="307">
        <v>1500</v>
      </c>
      <c r="L30" s="307">
        <v>4857</v>
      </c>
      <c r="M30" s="308">
        <v>0.7767</v>
      </c>
      <c r="N30" s="319">
        <v>0.8528685746777862</v>
      </c>
      <c r="P30" s="279">
        <v>63</v>
      </c>
      <c r="Q30" s="234" t="s">
        <v>31</v>
      </c>
      <c r="R30" s="234">
        <v>1500</v>
      </c>
      <c r="S30" s="234">
        <v>4915</v>
      </c>
      <c r="T30" s="168">
        <v>0.8159</v>
      </c>
      <c r="U30" s="169">
        <v>0.8761877049180328</v>
      </c>
      <c r="W30" s="61">
        <v>52</v>
      </c>
      <c r="X30" s="62" t="s">
        <v>31</v>
      </c>
      <c r="Y30" s="62">
        <v>1500</v>
      </c>
      <c r="Z30" s="62">
        <v>4164</v>
      </c>
      <c r="AA30" s="63">
        <v>0.8102</v>
      </c>
      <c r="AB30" s="64">
        <v>0.8872841371064168</v>
      </c>
      <c r="AD30" s="128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2:103" ht="15.75">
      <c r="B31" s="61">
        <v>1</v>
      </c>
      <c r="C31" s="234" t="s">
        <v>0</v>
      </c>
      <c r="D31" s="234">
        <v>700</v>
      </c>
      <c r="E31" s="234">
        <v>1994</v>
      </c>
      <c r="F31" s="168">
        <v>1</v>
      </c>
      <c r="G31" s="169">
        <v>1</v>
      </c>
      <c r="I31" s="318">
        <v>1</v>
      </c>
      <c r="J31" s="307" t="s">
        <v>0</v>
      </c>
      <c r="K31" s="307">
        <v>700</v>
      </c>
      <c r="L31" s="307">
        <v>2174</v>
      </c>
      <c r="M31" s="308">
        <v>1</v>
      </c>
      <c r="N31" s="319">
        <v>1</v>
      </c>
      <c r="P31" s="279">
        <v>1</v>
      </c>
      <c r="Q31" s="234" t="s">
        <v>0</v>
      </c>
      <c r="R31" s="234">
        <v>700</v>
      </c>
      <c r="S31" s="234">
        <v>2168</v>
      </c>
      <c r="T31" s="168">
        <v>1</v>
      </c>
      <c r="U31" s="169">
        <v>1</v>
      </c>
      <c r="W31" s="61">
        <v>1</v>
      </c>
      <c r="X31" s="62" t="s">
        <v>0</v>
      </c>
      <c r="Y31" s="62">
        <v>700</v>
      </c>
      <c r="Z31" s="62">
        <v>1748</v>
      </c>
      <c r="AA31" s="63">
        <v>1</v>
      </c>
      <c r="AB31" s="64">
        <v>1</v>
      </c>
      <c r="AD31" s="128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2:103" ht="15.75">
      <c r="B32" s="61">
        <v>29</v>
      </c>
      <c r="C32" s="234" t="s">
        <v>102</v>
      </c>
      <c r="D32" s="234">
        <v>400</v>
      </c>
      <c r="E32" s="234">
        <v>584</v>
      </c>
      <c r="F32" s="168">
        <v>0.9619</v>
      </c>
      <c r="G32" s="169">
        <v>0.980024074074074</v>
      </c>
      <c r="I32" s="318">
        <v>24</v>
      </c>
      <c r="J32" s="307" t="s">
        <v>102</v>
      </c>
      <c r="K32" s="307">
        <v>400</v>
      </c>
      <c r="L32" s="307">
        <v>631</v>
      </c>
      <c r="M32" s="308">
        <v>0.9786</v>
      </c>
      <c r="N32" s="319">
        <v>0.9884978609625669</v>
      </c>
      <c r="P32" s="279">
        <v>28</v>
      </c>
      <c r="Q32" s="234" t="s">
        <v>102</v>
      </c>
      <c r="R32" s="234">
        <v>400</v>
      </c>
      <c r="S32" s="234">
        <v>566</v>
      </c>
      <c r="T32" s="168">
        <v>0.9847</v>
      </c>
      <c r="U32" s="169">
        <v>0.9906454545454546</v>
      </c>
      <c r="W32" s="61">
        <v>12</v>
      </c>
      <c r="X32" s="62" t="s">
        <v>102</v>
      </c>
      <c r="Y32" s="62">
        <v>400</v>
      </c>
      <c r="Z32" s="62">
        <v>487</v>
      </c>
      <c r="AA32" s="63">
        <v>0.9872</v>
      </c>
      <c r="AB32" s="64">
        <v>0.9936</v>
      </c>
      <c r="AD32" s="128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2:103" ht="15.75">
      <c r="B33" s="61">
        <v>2</v>
      </c>
      <c r="C33" s="234" t="s">
        <v>77</v>
      </c>
      <c r="D33" s="234">
        <v>700</v>
      </c>
      <c r="E33" s="234">
        <v>3331</v>
      </c>
      <c r="F33" s="168">
        <v>0.9997</v>
      </c>
      <c r="G33" s="169">
        <v>0.99985</v>
      </c>
      <c r="I33" s="318">
        <v>1</v>
      </c>
      <c r="J33" s="307" t="s">
        <v>77</v>
      </c>
      <c r="K33" s="307">
        <v>700</v>
      </c>
      <c r="L33" s="307">
        <v>2663</v>
      </c>
      <c r="M33" s="308">
        <v>1</v>
      </c>
      <c r="N33" s="319">
        <v>1</v>
      </c>
      <c r="P33" s="279">
        <v>2</v>
      </c>
      <c r="Q33" s="234" t="s">
        <v>77</v>
      </c>
      <c r="R33" s="234">
        <v>700</v>
      </c>
      <c r="S33" s="234">
        <v>2620</v>
      </c>
      <c r="T33" s="168">
        <v>0.9996</v>
      </c>
      <c r="U33" s="169">
        <v>0.9998</v>
      </c>
      <c r="W33" s="61">
        <v>1</v>
      </c>
      <c r="X33" s="62" t="s">
        <v>77</v>
      </c>
      <c r="Y33" s="62">
        <v>700</v>
      </c>
      <c r="Z33" s="62">
        <v>2255</v>
      </c>
      <c r="AA33" s="63">
        <v>1</v>
      </c>
      <c r="AB33" s="64">
        <v>1</v>
      </c>
      <c r="AD33" s="128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2:103" ht="15.75">
      <c r="B34" s="61">
        <v>21</v>
      </c>
      <c r="C34" s="234" t="s">
        <v>107</v>
      </c>
      <c r="D34" s="234">
        <v>400</v>
      </c>
      <c r="E34" s="234">
        <v>640</v>
      </c>
      <c r="F34" s="168">
        <v>0.9864</v>
      </c>
      <c r="G34" s="169">
        <v>0.9932000000000001</v>
      </c>
      <c r="I34" s="318">
        <v>38</v>
      </c>
      <c r="J34" s="307" t="s">
        <v>107</v>
      </c>
      <c r="K34" s="307">
        <v>400</v>
      </c>
      <c r="L34" s="307">
        <v>778</v>
      </c>
      <c r="M34" s="308">
        <v>0.9318</v>
      </c>
      <c r="N34" s="319">
        <v>0.9621500000000001</v>
      </c>
      <c r="P34" s="279">
        <v>48</v>
      </c>
      <c r="Q34" s="234" t="s">
        <v>107</v>
      </c>
      <c r="R34" s="234">
        <v>400</v>
      </c>
      <c r="S34" s="234">
        <v>732</v>
      </c>
      <c r="T34" s="168">
        <v>0.9253</v>
      </c>
      <c r="U34" s="169">
        <v>0.9437523622047244</v>
      </c>
      <c r="W34" s="61">
        <v>18</v>
      </c>
      <c r="X34" s="62" t="s">
        <v>107</v>
      </c>
      <c r="Y34" s="62">
        <v>400</v>
      </c>
      <c r="Z34" s="62">
        <v>621</v>
      </c>
      <c r="AA34" s="63">
        <v>0.9788</v>
      </c>
      <c r="AB34" s="64">
        <v>0.9894000000000001</v>
      </c>
      <c r="AD34" s="128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2:103" ht="15.75">
      <c r="B35" s="61">
        <v>58</v>
      </c>
      <c r="C35" s="234" t="s">
        <v>192</v>
      </c>
      <c r="D35" s="234">
        <v>1500</v>
      </c>
      <c r="E35" s="234">
        <v>2184</v>
      </c>
      <c r="F35" s="168">
        <v>0.7824</v>
      </c>
      <c r="G35" s="169">
        <v>0.8724624584717608</v>
      </c>
      <c r="I35" s="318">
        <v>61</v>
      </c>
      <c r="J35" s="307" t="s">
        <v>192</v>
      </c>
      <c r="K35" s="307">
        <v>1500</v>
      </c>
      <c r="L35" s="307">
        <v>2537</v>
      </c>
      <c r="M35" s="308">
        <v>0.7779</v>
      </c>
      <c r="N35" s="319">
        <v>0.8715120767494358</v>
      </c>
      <c r="P35" s="279">
        <v>62</v>
      </c>
      <c r="Q35" s="234" t="s">
        <v>192</v>
      </c>
      <c r="R35" s="234">
        <v>1500</v>
      </c>
      <c r="S35" s="234">
        <v>2357</v>
      </c>
      <c r="T35" s="168">
        <v>0.7936</v>
      </c>
      <c r="U35" s="169">
        <v>0.8816389134554643</v>
      </c>
      <c r="W35" s="61">
        <v>48</v>
      </c>
      <c r="X35" s="62" t="s">
        <v>168</v>
      </c>
      <c r="Y35" s="62">
        <v>1500</v>
      </c>
      <c r="Z35" s="62">
        <v>2070</v>
      </c>
      <c r="AA35" s="63">
        <v>0.8132</v>
      </c>
      <c r="AB35" s="64">
        <v>0.8959548387096774</v>
      </c>
      <c r="AD35" s="128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2:103" ht="15.75">
      <c r="B36" s="61">
        <v>36</v>
      </c>
      <c r="C36" s="234" t="s">
        <v>113</v>
      </c>
      <c r="D36" s="234">
        <v>700</v>
      </c>
      <c r="E36" s="234">
        <v>2431</v>
      </c>
      <c r="F36" s="168">
        <v>0.9451</v>
      </c>
      <c r="G36" s="169">
        <v>0.9701284753363228</v>
      </c>
      <c r="I36" s="318">
        <v>45</v>
      </c>
      <c r="J36" s="307" t="s">
        <v>113</v>
      </c>
      <c r="K36" s="307">
        <v>700</v>
      </c>
      <c r="L36" s="307">
        <v>2572</v>
      </c>
      <c r="M36" s="308">
        <v>0.8933</v>
      </c>
      <c r="N36" s="319">
        <v>0.9421589820359282</v>
      </c>
      <c r="P36" s="279">
        <v>50</v>
      </c>
      <c r="Q36" s="234" t="s">
        <v>113</v>
      </c>
      <c r="R36" s="234">
        <v>700</v>
      </c>
      <c r="S36" s="234">
        <v>2533</v>
      </c>
      <c r="T36" s="168">
        <v>0.8841</v>
      </c>
      <c r="U36" s="169">
        <v>0.9299694630872484</v>
      </c>
      <c r="W36" s="61">
        <v>41</v>
      </c>
      <c r="X36" s="62" t="s">
        <v>113</v>
      </c>
      <c r="Y36" s="62">
        <v>700</v>
      </c>
      <c r="Z36" s="62">
        <v>1795</v>
      </c>
      <c r="AA36" s="63">
        <v>0.8656</v>
      </c>
      <c r="AB36" s="64">
        <v>0.9216297872340425</v>
      </c>
      <c r="AD36" s="128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2:103" ht="15.75">
      <c r="B37" s="61">
        <v>67</v>
      </c>
      <c r="C37" s="234" t="s">
        <v>86</v>
      </c>
      <c r="D37" s="234">
        <v>1800</v>
      </c>
      <c r="E37" s="234">
        <v>606</v>
      </c>
      <c r="F37" s="168">
        <v>0.8939</v>
      </c>
      <c r="G37" s="169">
        <v>0.8136436744847193</v>
      </c>
      <c r="I37" s="320">
        <v>73</v>
      </c>
      <c r="J37" s="310" t="s">
        <v>86</v>
      </c>
      <c r="K37" s="310">
        <v>1800</v>
      </c>
      <c r="L37" s="310">
        <v>756</v>
      </c>
      <c r="M37" s="311">
        <v>0.6912</v>
      </c>
      <c r="N37" s="321">
        <v>0.717193984962406</v>
      </c>
      <c r="P37" s="287">
        <v>76</v>
      </c>
      <c r="Q37" s="173" t="s">
        <v>86</v>
      </c>
      <c r="R37" s="173">
        <v>1800</v>
      </c>
      <c r="S37" s="173">
        <v>603</v>
      </c>
      <c r="T37" s="174">
        <v>0.8027</v>
      </c>
      <c r="U37" s="175">
        <v>0.7570718045112781</v>
      </c>
      <c r="W37" s="69">
        <v>66</v>
      </c>
      <c r="X37" s="70" t="s">
        <v>86</v>
      </c>
      <c r="Y37" s="70">
        <v>1800</v>
      </c>
      <c r="Z37" s="70">
        <v>427</v>
      </c>
      <c r="AA37" s="71">
        <v>0.8653</v>
      </c>
      <c r="AB37" s="72">
        <v>0.7727773712737127</v>
      </c>
      <c r="AD37" s="128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2:103" ht="15.75">
      <c r="B38" s="61">
        <v>45</v>
      </c>
      <c r="C38" s="234" t="s">
        <v>27</v>
      </c>
      <c r="D38" s="234">
        <v>400</v>
      </c>
      <c r="E38" s="234">
        <v>482</v>
      </c>
      <c r="F38" s="168">
        <v>0.9181</v>
      </c>
      <c r="G38" s="169">
        <v>0.9400908921933085</v>
      </c>
      <c r="I38" s="318">
        <v>44</v>
      </c>
      <c r="J38" s="307" t="s">
        <v>27</v>
      </c>
      <c r="K38" s="307">
        <v>400</v>
      </c>
      <c r="L38" s="307">
        <v>661</v>
      </c>
      <c r="M38" s="308">
        <v>0.9048</v>
      </c>
      <c r="N38" s="319">
        <v>0.9462215102974829</v>
      </c>
      <c r="P38" s="279">
        <v>47</v>
      </c>
      <c r="Q38" s="234" t="s">
        <v>27</v>
      </c>
      <c r="R38" s="234">
        <v>400</v>
      </c>
      <c r="S38" s="234">
        <v>596</v>
      </c>
      <c r="T38" s="168">
        <v>0.9012</v>
      </c>
      <c r="U38" s="169">
        <v>0.9461489614243324</v>
      </c>
      <c r="W38" s="61">
        <v>47</v>
      </c>
      <c r="X38" s="62" t="s">
        <v>27</v>
      </c>
      <c r="Y38" s="62">
        <v>400</v>
      </c>
      <c r="Z38" s="62">
        <v>404</v>
      </c>
      <c r="AA38" s="63">
        <v>0.8333</v>
      </c>
      <c r="AB38" s="64">
        <v>0.8973517543859649</v>
      </c>
      <c r="AD38" s="12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2:103" ht="15.75">
      <c r="B39" s="61">
        <v>11</v>
      </c>
      <c r="C39" s="234" t="s">
        <v>33</v>
      </c>
      <c r="D39" s="234">
        <v>400</v>
      </c>
      <c r="E39" s="234">
        <v>616</v>
      </c>
      <c r="F39" s="168">
        <v>0.9971</v>
      </c>
      <c r="G39" s="169">
        <v>0.9972254966887417</v>
      </c>
      <c r="I39" s="318">
        <v>11</v>
      </c>
      <c r="J39" s="307" t="s">
        <v>33</v>
      </c>
      <c r="K39" s="307">
        <v>400</v>
      </c>
      <c r="L39" s="307">
        <v>674</v>
      </c>
      <c r="M39" s="308">
        <v>0.9962</v>
      </c>
      <c r="N39" s="319">
        <v>0.9981</v>
      </c>
      <c r="P39" s="279">
        <v>37</v>
      </c>
      <c r="Q39" s="234" t="s">
        <v>33</v>
      </c>
      <c r="R39" s="234">
        <v>400</v>
      </c>
      <c r="S39" s="234">
        <v>729</v>
      </c>
      <c r="T39" s="168">
        <v>0.9466</v>
      </c>
      <c r="U39" s="169">
        <v>0.9714404958677686</v>
      </c>
      <c r="W39" s="61">
        <v>26</v>
      </c>
      <c r="X39" s="62" t="s">
        <v>33</v>
      </c>
      <c r="Y39" s="62">
        <v>400</v>
      </c>
      <c r="Z39" s="62">
        <v>485</v>
      </c>
      <c r="AA39" s="63">
        <v>0.9352</v>
      </c>
      <c r="AB39" s="64">
        <v>0.9656582524271844</v>
      </c>
      <c r="AD39" s="128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2:103" ht="15.75">
      <c r="B40" s="61">
        <v>1</v>
      </c>
      <c r="C40" s="234" t="s">
        <v>16</v>
      </c>
      <c r="D40" s="234">
        <v>400</v>
      </c>
      <c r="E40" s="234">
        <v>703</v>
      </c>
      <c r="F40" s="168">
        <v>1</v>
      </c>
      <c r="G40" s="169">
        <v>1</v>
      </c>
      <c r="I40" s="318">
        <v>1</v>
      </c>
      <c r="J40" s="307" t="s">
        <v>16</v>
      </c>
      <c r="K40" s="307">
        <v>400</v>
      </c>
      <c r="L40" s="307">
        <v>696</v>
      </c>
      <c r="M40" s="308">
        <v>1</v>
      </c>
      <c r="N40" s="319">
        <v>1</v>
      </c>
      <c r="P40" s="279">
        <v>1</v>
      </c>
      <c r="Q40" s="234" t="s">
        <v>16</v>
      </c>
      <c r="R40" s="234">
        <v>400</v>
      </c>
      <c r="S40" s="234">
        <v>803</v>
      </c>
      <c r="T40" s="168">
        <v>1</v>
      </c>
      <c r="U40" s="169">
        <v>1</v>
      </c>
      <c r="W40" s="61">
        <v>1</v>
      </c>
      <c r="X40" s="62" t="s">
        <v>16</v>
      </c>
      <c r="Y40" s="62">
        <v>400</v>
      </c>
      <c r="Z40" s="62">
        <v>1369</v>
      </c>
      <c r="AA40" s="63">
        <v>1</v>
      </c>
      <c r="AB40" s="64">
        <v>1</v>
      </c>
      <c r="AD40" s="128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N40"/>
      <c r="CO40"/>
      <c r="CP40"/>
      <c r="CQ40"/>
      <c r="CR40"/>
      <c r="CS40"/>
      <c r="CT40"/>
      <c r="CU40"/>
      <c r="CV40"/>
      <c r="CW40"/>
      <c r="CX40"/>
      <c r="CY40"/>
    </row>
    <row r="41" spans="2:103" ht="15.75">
      <c r="B41" s="61">
        <v>1</v>
      </c>
      <c r="C41" s="234" t="s">
        <v>198</v>
      </c>
      <c r="D41" s="234">
        <v>400</v>
      </c>
      <c r="E41" s="234">
        <v>545</v>
      </c>
      <c r="F41" s="168">
        <v>1</v>
      </c>
      <c r="G41" s="169">
        <v>1</v>
      </c>
      <c r="I41" s="318">
        <v>4</v>
      </c>
      <c r="J41" s="309" t="s">
        <v>162</v>
      </c>
      <c r="K41" s="307">
        <v>400</v>
      </c>
      <c r="L41" s="307">
        <v>666</v>
      </c>
      <c r="M41" s="308">
        <v>0.9984</v>
      </c>
      <c r="N41" s="319">
        <v>0.9992</v>
      </c>
      <c r="P41" s="279">
        <v>8</v>
      </c>
      <c r="Q41" s="234" t="s">
        <v>198</v>
      </c>
      <c r="R41" s="234">
        <v>400</v>
      </c>
      <c r="S41" s="234">
        <v>557</v>
      </c>
      <c r="T41" s="168">
        <v>0.9988</v>
      </c>
      <c r="U41" s="169">
        <v>0.9985735537190082</v>
      </c>
      <c r="W41" s="61">
        <v>1</v>
      </c>
      <c r="X41" s="62" t="s">
        <v>162</v>
      </c>
      <c r="Y41" s="62">
        <v>400</v>
      </c>
      <c r="Z41" s="62">
        <v>835</v>
      </c>
      <c r="AA41" s="63">
        <v>1</v>
      </c>
      <c r="AB41" s="64">
        <v>1</v>
      </c>
      <c r="AD41" s="128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N41"/>
      <c r="CO41"/>
      <c r="CP41"/>
      <c r="CQ41"/>
      <c r="CR41"/>
      <c r="CS41"/>
      <c r="CT41"/>
      <c r="CU41"/>
      <c r="CV41"/>
      <c r="CW41"/>
      <c r="CX41"/>
      <c r="CY41"/>
    </row>
    <row r="42" spans="2:103" ht="15.75">
      <c r="B42" s="61">
        <v>46</v>
      </c>
      <c r="C42" s="234" t="s">
        <v>10</v>
      </c>
      <c r="D42" s="234">
        <v>400</v>
      </c>
      <c r="E42" s="234">
        <v>786</v>
      </c>
      <c r="F42" s="168">
        <v>0.9004</v>
      </c>
      <c r="G42" s="169">
        <v>0.9396117647058824</v>
      </c>
      <c r="I42" s="318">
        <v>54</v>
      </c>
      <c r="J42" s="307" t="s">
        <v>10</v>
      </c>
      <c r="K42" s="307">
        <v>400</v>
      </c>
      <c r="L42" s="307">
        <v>974</v>
      </c>
      <c r="M42" s="308">
        <v>0.8333</v>
      </c>
      <c r="N42" s="319">
        <v>0.907987386018237</v>
      </c>
      <c r="P42" s="287">
        <v>74</v>
      </c>
      <c r="Q42" s="173" t="s">
        <v>10</v>
      </c>
      <c r="R42" s="173">
        <v>400</v>
      </c>
      <c r="S42" s="173">
        <v>997</v>
      </c>
      <c r="T42" s="174">
        <v>0.6578</v>
      </c>
      <c r="U42" s="175">
        <v>0.7943237288135594</v>
      </c>
      <c r="W42" s="61">
        <v>59</v>
      </c>
      <c r="X42" s="62" t="s">
        <v>10</v>
      </c>
      <c r="Y42" s="62">
        <v>400</v>
      </c>
      <c r="Z42" s="62">
        <v>617</v>
      </c>
      <c r="AA42" s="63">
        <v>0.758</v>
      </c>
      <c r="AB42" s="64">
        <v>0.843</v>
      </c>
      <c r="AD42" s="128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N42"/>
      <c r="CO42"/>
      <c r="CP42"/>
      <c r="CQ42"/>
      <c r="CR42"/>
      <c r="CS42"/>
      <c r="CT42"/>
      <c r="CU42"/>
      <c r="CV42"/>
      <c r="CW42"/>
      <c r="CX42"/>
      <c r="CY42"/>
    </row>
    <row r="43" spans="2:103" ht="15.75">
      <c r="B43" s="61">
        <v>31</v>
      </c>
      <c r="C43" s="234" t="s">
        <v>28</v>
      </c>
      <c r="D43" s="234">
        <v>400</v>
      </c>
      <c r="E43" s="234">
        <v>888</v>
      </c>
      <c r="F43" s="168">
        <v>0.9567</v>
      </c>
      <c r="G43" s="169">
        <v>0.97835</v>
      </c>
      <c r="I43" s="318">
        <v>50</v>
      </c>
      <c r="J43" s="307" t="s">
        <v>28</v>
      </c>
      <c r="K43" s="307">
        <v>400</v>
      </c>
      <c r="L43" s="307">
        <v>1076</v>
      </c>
      <c r="M43" s="308">
        <v>0.8482</v>
      </c>
      <c r="N43" s="319">
        <v>0.9196773955773956</v>
      </c>
      <c r="P43" s="279">
        <v>71</v>
      </c>
      <c r="Q43" s="234" t="s">
        <v>28</v>
      </c>
      <c r="R43" s="234">
        <v>400</v>
      </c>
      <c r="S43" s="234">
        <v>879</v>
      </c>
      <c r="T43" s="168">
        <v>0.7009</v>
      </c>
      <c r="U43" s="169">
        <v>0.8167543478260869</v>
      </c>
      <c r="W43" s="61">
        <v>58</v>
      </c>
      <c r="X43" s="62" t="s">
        <v>28</v>
      </c>
      <c r="Y43" s="62">
        <v>400</v>
      </c>
      <c r="Z43" s="62">
        <v>532</v>
      </c>
      <c r="AA43" s="63">
        <v>0.7326</v>
      </c>
      <c r="AB43" s="64">
        <v>0.8446393501805054</v>
      </c>
      <c r="AD43" s="128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2:103" ht="15.75">
      <c r="B44" s="61">
        <v>20</v>
      </c>
      <c r="C44" s="234" t="s">
        <v>106</v>
      </c>
      <c r="D44" s="234">
        <v>400</v>
      </c>
      <c r="E44" s="234">
        <v>495</v>
      </c>
      <c r="F44" s="168">
        <v>0.9878</v>
      </c>
      <c r="G44" s="169">
        <v>0.9939</v>
      </c>
      <c r="I44" s="318">
        <v>33</v>
      </c>
      <c r="J44" s="307" t="s">
        <v>106</v>
      </c>
      <c r="K44" s="307">
        <v>400</v>
      </c>
      <c r="L44" s="307">
        <v>587</v>
      </c>
      <c r="M44" s="308">
        <v>0.9488</v>
      </c>
      <c r="N44" s="319">
        <v>0.9743999999999999</v>
      </c>
      <c r="P44" s="279">
        <v>43</v>
      </c>
      <c r="Q44" s="234" t="s">
        <v>106</v>
      </c>
      <c r="R44" s="234">
        <v>400</v>
      </c>
      <c r="S44" s="234">
        <v>598</v>
      </c>
      <c r="T44" s="168">
        <v>0.9203</v>
      </c>
      <c r="U44" s="169">
        <v>0.9515169064748201</v>
      </c>
      <c r="W44" s="61">
        <v>32</v>
      </c>
      <c r="X44" s="62" t="s">
        <v>106</v>
      </c>
      <c r="Y44" s="62">
        <v>400</v>
      </c>
      <c r="Z44" s="62">
        <v>475</v>
      </c>
      <c r="AA44" s="63">
        <v>0.9239</v>
      </c>
      <c r="AB44" s="64">
        <v>0.9573768292682927</v>
      </c>
      <c r="AD44" s="128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N44"/>
      <c r="CO44"/>
      <c r="CP44"/>
      <c r="CQ44"/>
      <c r="CR44"/>
      <c r="CS44"/>
      <c r="CT44"/>
      <c r="CU44"/>
      <c r="CV44"/>
      <c r="CW44"/>
      <c r="CX44"/>
      <c r="CY44"/>
    </row>
    <row r="45" spans="2:103" ht="15.75">
      <c r="B45" s="61">
        <v>35</v>
      </c>
      <c r="C45" s="234" t="s">
        <v>42</v>
      </c>
      <c r="D45" s="234">
        <v>400</v>
      </c>
      <c r="E45" s="234">
        <v>400</v>
      </c>
      <c r="F45" s="168">
        <v>0.9435</v>
      </c>
      <c r="G45" s="169">
        <v>0.9704788135593221</v>
      </c>
      <c r="I45" s="318">
        <v>23</v>
      </c>
      <c r="J45" s="307" t="s">
        <v>42</v>
      </c>
      <c r="K45" s="307">
        <v>400</v>
      </c>
      <c r="L45" s="307">
        <v>400</v>
      </c>
      <c r="M45" s="308">
        <v>0.98</v>
      </c>
      <c r="N45" s="319">
        <v>0.99</v>
      </c>
      <c r="P45" s="279">
        <v>31</v>
      </c>
      <c r="Q45" s="234" t="s">
        <v>42</v>
      </c>
      <c r="R45" s="234">
        <v>400</v>
      </c>
      <c r="S45" s="234">
        <v>425</v>
      </c>
      <c r="T45" s="168">
        <v>0.9698</v>
      </c>
      <c r="U45" s="169">
        <v>0.9804555555555555</v>
      </c>
      <c r="W45" s="61">
        <v>24</v>
      </c>
      <c r="X45" s="62" t="s">
        <v>42</v>
      </c>
      <c r="Y45" s="62">
        <v>400</v>
      </c>
      <c r="Z45" s="62">
        <v>426</v>
      </c>
      <c r="AA45" s="63">
        <v>0.9344</v>
      </c>
      <c r="AB45" s="64">
        <v>0.9672000000000001</v>
      </c>
      <c r="AD45" s="128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N45"/>
      <c r="CO45"/>
      <c r="CP45"/>
      <c r="CQ45"/>
      <c r="CR45"/>
      <c r="CS45"/>
      <c r="CT45"/>
      <c r="CU45"/>
      <c r="CV45"/>
      <c r="CW45"/>
      <c r="CX45"/>
      <c r="CY45"/>
    </row>
    <row r="46" spans="2:103" ht="15.75">
      <c r="B46" s="61">
        <v>14</v>
      </c>
      <c r="C46" s="234" t="s">
        <v>101</v>
      </c>
      <c r="D46" s="234">
        <v>400</v>
      </c>
      <c r="E46" s="234">
        <v>716</v>
      </c>
      <c r="F46" s="168">
        <v>0.9946</v>
      </c>
      <c r="G46" s="169">
        <v>0.9967594594594595</v>
      </c>
      <c r="I46" s="318">
        <v>13</v>
      </c>
      <c r="J46" s="307" t="s">
        <v>101</v>
      </c>
      <c r="K46" s="307">
        <v>400</v>
      </c>
      <c r="L46" s="307">
        <v>726</v>
      </c>
      <c r="M46" s="308">
        <v>0.9964</v>
      </c>
      <c r="N46" s="319">
        <v>0.9967123966942149</v>
      </c>
      <c r="P46" s="279">
        <v>18</v>
      </c>
      <c r="Q46" s="234" t="s">
        <v>101</v>
      </c>
      <c r="R46" s="234">
        <v>400</v>
      </c>
      <c r="S46" s="234">
        <v>809</v>
      </c>
      <c r="T46" s="168">
        <v>0.9953</v>
      </c>
      <c r="U46" s="169">
        <v>0.9976499999999999</v>
      </c>
      <c r="W46" s="61">
        <v>1</v>
      </c>
      <c r="X46" s="62" t="s">
        <v>101</v>
      </c>
      <c r="Y46" s="62">
        <v>400</v>
      </c>
      <c r="Z46" s="62">
        <v>646</v>
      </c>
      <c r="AA46" s="63">
        <v>1</v>
      </c>
      <c r="AB46" s="64">
        <v>1</v>
      </c>
      <c r="AD46" s="128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N46"/>
      <c r="CO46"/>
      <c r="CP46"/>
      <c r="CQ46"/>
      <c r="CR46"/>
      <c r="CS46"/>
      <c r="CT46"/>
      <c r="CU46"/>
      <c r="CV46"/>
      <c r="CW46"/>
      <c r="CX46"/>
      <c r="CY46"/>
    </row>
    <row r="47" spans="2:103" ht="15.75">
      <c r="B47" s="61">
        <v>64</v>
      </c>
      <c r="C47" s="234" t="s">
        <v>108</v>
      </c>
      <c r="D47" s="234">
        <v>400</v>
      </c>
      <c r="E47" s="234">
        <v>235</v>
      </c>
      <c r="F47" s="168">
        <v>0.8806</v>
      </c>
      <c r="G47" s="169">
        <v>0.8501076923076922</v>
      </c>
      <c r="I47" s="318">
        <v>42</v>
      </c>
      <c r="J47" s="307" t="s">
        <v>108</v>
      </c>
      <c r="K47" s="307">
        <v>400</v>
      </c>
      <c r="L47" s="307">
        <v>384</v>
      </c>
      <c r="M47" s="308">
        <v>0.929</v>
      </c>
      <c r="N47" s="319">
        <v>0.9513497854077253</v>
      </c>
      <c r="P47" s="279">
        <v>49</v>
      </c>
      <c r="Q47" s="234" t="s">
        <v>108</v>
      </c>
      <c r="R47" s="234">
        <v>400</v>
      </c>
      <c r="S47" s="234">
        <v>348</v>
      </c>
      <c r="T47" s="168">
        <v>0.9213</v>
      </c>
      <c r="U47" s="169">
        <v>0.9307538961038961</v>
      </c>
      <c r="W47" s="61">
        <v>62</v>
      </c>
      <c r="X47" s="62" t="s">
        <v>108</v>
      </c>
      <c r="Y47" s="62">
        <v>400</v>
      </c>
      <c r="Z47" s="62">
        <v>303</v>
      </c>
      <c r="AA47" s="63">
        <v>0.7699</v>
      </c>
      <c r="AB47" s="64">
        <v>0.8186722222222222</v>
      </c>
      <c r="AD47" s="128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N47"/>
      <c r="CO47"/>
      <c r="CP47"/>
      <c r="CQ47"/>
      <c r="CR47"/>
      <c r="CS47"/>
      <c r="CT47"/>
      <c r="CU47"/>
      <c r="CV47"/>
      <c r="CW47"/>
      <c r="CX47"/>
      <c r="CY47"/>
    </row>
    <row r="48" spans="2:103" ht="15.75">
      <c r="B48" s="61">
        <v>18</v>
      </c>
      <c r="C48" s="234" t="s">
        <v>53</v>
      </c>
      <c r="D48" s="234">
        <v>700</v>
      </c>
      <c r="E48" s="234">
        <v>979</v>
      </c>
      <c r="F48" s="168">
        <v>0.991</v>
      </c>
      <c r="G48" s="169">
        <v>0.9955</v>
      </c>
      <c r="I48" s="318">
        <v>30</v>
      </c>
      <c r="J48" s="307" t="s">
        <v>53</v>
      </c>
      <c r="K48" s="307">
        <v>700</v>
      </c>
      <c r="L48" s="307">
        <v>970</v>
      </c>
      <c r="M48" s="308">
        <v>0.9647</v>
      </c>
      <c r="N48" s="319">
        <v>0.9797276223776223</v>
      </c>
      <c r="P48" s="279">
        <v>39</v>
      </c>
      <c r="Q48" s="234" t="s">
        <v>53</v>
      </c>
      <c r="R48" s="234">
        <v>700</v>
      </c>
      <c r="S48" s="234">
        <v>1289</v>
      </c>
      <c r="T48" s="168">
        <v>0.9277</v>
      </c>
      <c r="U48" s="169">
        <v>0.96385</v>
      </c>
      <c r="W48" s="61">
        <v>33</v>
      </c>
      <c r="X48" s="62" t="s">
        <v>53</v>
      </c>
      <c r="Y48" s="62">
        <v>700</v>
      </c>
      <c r="Z48" s="62">
        <v>860</v>
      </c>
      <c r="AA48" s="63">
        <v>0.9064</v>
      </c>
      <c r="AB48" s="64">
        <v>0.952686301369863</v>
      </c>
      <c r="AD48" s="12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N48"/>
      <c r="CO48"/>
      <c r="CP48"/>
      <c r="CQ48"/>
      <c r="CR48"/>
      <c r="CS48"/>
      <c r="CT48"/>
      <c r="CU48"/>
      <c r="CV48"/>
      <c r="CW48"/>
      <c r="CX48"/>
      <c r="CY48"/>
    </row>
    <row r="49" spans="2:103" ht="15.75">
      <c r="B49" s="61">
        <v>39</v>
      </c>
      <c r="C49" s="234" t="s">
        <v>45</v>
      </c>
      <c r="D49" s="234">
        <v>400</v>
      </c>
      <c r="E49" s="234">
        <v>640</v>
      </c>
      <c r="F49" s="168">
        <v>0.9363</v>
      </c>
      <c r="G49" s="169">
        <v>0.9643120469083155</v>
      </c>
      <c r="I49" s="318">
        <v>41</v>
      </c>
      <c r="J49" s="307" t="s">
        <v>45</v>
      </c>
      <c r="K49" s="307">
        <v>400</v>
      </c>
      <c r="L49" s="307">
        <v>880</v>
      </c>
      <c r="M49" s="308">
        <v>0.9123</v>
      </c>
      <c r="N49" s="319">
        <v>0.9525838781575038</v>
      </c>
      <c r="P49" s="279">
        <v>45</v>
      </c>
      <c r="Q49" s="234" t="s">
        <v>45</v>
      </c>
      <c r="R49" s="234">
        <v>400</v>
      </c>
      <c r="S49" s="234">
        <v>720</v>
      </c>
      <c r="T49" s="168">
        <v>0.9177</v>
      </c>
      <c r="U49" s="169">
        <v>0.9483236842105263</v>
      </c>
      <c r="W49" s="61">
        <v>42</v>
      </c>
      <c r="X49" s="62" t="s">
        <v>45</v>
      </c>
      <c r="Y49" s="62">
        <v>400</v>
      </c>
      <c r="Z49" s="62">
        <v>642</v>
      </c>
      <c r="AA49" s="63">
        <v>0.8379</v>
      </c>
      <c r="AB49" s="64">
        <v>0.9174611662531017</v>
      </c>
      <c r="AD49" s="128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N49"/>
      <c r="CO49"/>
      <c r="CP49"/>
      <c r="CQ49"/>
      <c r="CR49"/>
      <c r="CS49"/>
      <c r="CT49"/>
      <c r="CU49"/>
      <c r="CV49"/>
      <c r="CW49"/>
      <c r="CX49"/>
      <c r="CY49"/>
    </row>
    <row r="50" spans="2:103" ht="15.75">
      <c r="B50" s="61">
        <v>49</v>
      </c>
      <c r="C50" s="234" t="s">
        <v>34</v>
      </c>
      <c r="D50" s="234">
        <v>700</v>
      </c>
      <c r="E50" s="234">
        <v>3452</v>
      </c>
      <c r="F50" s="168">
        <v>0.8992</v>
      </c>
      <c r="G50" s="169">
        <v>0.9336457256461232</v>
      </c>
      <c r="I50" s="318">
        <v>49</v>
      </c>
      <c r="J50" s="307" t="s">
        <v>34</v>
      </c>
      <c r="K50" s="307">
        <v>700</v>
      </c>
      <c r="L50" s="307">
        <v>3324</v>
      </c>
      <c r="M50" s="308">
        <v>0.8758</v>
      </c>
      <c r="N50" s="319">
        <v>0.9266359198998748</v>
      </c>
      <c r="P50" s="279">
        <v>44</v>
      </c>
      <c r="Q50" s="234" t="s">
        <v>34</v>
      </c>
      <c r="R50" s="234">
        <v>700</v>
      </c>
      <c r="S50" s="234">
        <v>2936</v>
      </c>
      <c r="T50" s="168">
        <v>0.9136</v>
      </c>
      <c r="U50" s="169">
        <v>0.9502653465346534</v>
      </c>
      <c r="W50" s="61">
        <v>53</v>
      </c>
      <c r="X50" s="62" t="s">
        <v>34</v>
      </c>
      <c r="Y50" s="62">
        <v>700</v>
      </c>
      <c r="Z50" s="62">
        <v>3187</v>
      </c>
      <c r="AA50" s="63">
        <v>0.7879</v>
      </c>
      <c r="AB50" s="64">
        <v>0.8855573245167854</v>
      </c>
      <c r="AD50" s="128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N50"/>
      <c r="CO50"/>
      <c r="CP50"/>
      <c r="CQ50"/>
      <c r="CR50"/>
      <c r="CS50"/>
      <c r="CT50"/>
      <c r="CU50"/>
      <c r="CV50"/>
      <c r="CW50"/>
      <c r="CX50"/>
      <c r="CY50"/>
    </row>
    <row r="51" spans="2:103" ht="15.75">
      <c r="B51" s="61">
        <v>34</v>
      </c>
      <c r="C51" s="234" t="s">
        <v>80</v>
      </c>
      <c r="D51" s="234">
        <v>700</v>
      </c>
      <c r="E51" s="234">
        <v>2588</v>
      </c>
      <c r="F51" s="168">
        <v>0.9518</v>
      </c>
      <c r="G51" s="169">
        <v>0.9726201166180758</v>
      </c>
      <c r="I51" s="318">
        <v>26</v>
      </c>
      <c r="J51" s="307" t="s">
        <v>80</v>
      </c>
      <c r="K51" s="307">
        <v>700</v>
      </c>
      <c r="L51" s="307">
        <v>2802</v>
      </c>
      <c r="M51" s="308">
        <v>0.9787</v>
      </c>
      <c r="N51" s="319">
        <v>0.9879611111111111</v>
      </c>
      <c r="P51" s="279">
        <v>46</v>
      </c>
      <c r="Q51" s="234" t="s">
        <v>80</v>
      </c>
      <c r="R51" s="234">
        <v>700</v>
      </c>
      <c r="S51" s="234">
        <v>2531</v>
      </c>
      <c r="T51" s="168">
        <v>0.8978</v>
      </c>
      <c r="U51" s="169">
        <v>0.9479104452996152</v>
      </c>
      <c r="W51" s="61">
        <v>45</v>
      </c>
      <c r="X51" s="62" t="s">
        <v>80</v>
      </c>
      <c r="Y51" s="62">
        <v>700</v>
      </c>
      <c r="Z51" s="62">
        <v>2381</v>
      </c>
      <c r="AA51" s="63">
        <v>0.8052</v>
      </c>
      <c r="AB51" s="64">
        <v>0.9019487698986975</v>
      </c>
      <c r="AD51" s="128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2:103" ht="15.75">
      <c r="B52" s="61">
        <v>1</v>
      </c>
      <c r="C52" s="234" t="s">
        <v>50</v>
      </c>
      <c r="D52" s="234">
        <v>400</v>
      </c>
      <c r="E52" s="234">
        <v>561</v>
      </c>
      <c r="F52" s="168">
        <v>1</v>
      </c>
      <c r="G52" s="169">
        <v>1</v>
      </c>
      <c r="I52" s="318">
        <v>1</v>
      </c>
      <c r="J52" s="307" t="s">
        <v>50</v>
      </c>
      <c r="K52" s="307">
        <v>400</v>
      </c>
      <c r="L52" s="307">
        <v>513</v>
      </c>
      <c r="M52" s="308">
        <v>1</v>
      </c>
      <c r="N52" s="319">
        <v>1</v>
      </c>
      <c r="P52" s="279">
        <v>7</v>
      </c>
      <c r="Q52" s="234" t="s">
        <v>50</v>
      </c>
      <c r="R52" s="234">
        <v>400</v>
      </c>
      <c r="S52" s="234">
        <v>704</v>
      </c>
      <c r="T52" s="168">
        <v>0.9986</v>
      </c>
      <c r="U52" s="169">
        <v>0.9985771084337349</v>
      </c>
      <c r="W52" s="61">
        <v>6</v>
      </c>
      <c r="X52" s="62" t="s">
        <v>50</v>
      </c>
      <c r="Y52" s="62">
        <v>400</v>
      </c>
      <c r="Z52" s="62">
        <v>649</v>
      </c>
      <c r="AA52" s="63">
        <v>0.9977</v>
      </c>
      <c r="AB52" s="64">
        <v>0.9981128992628994</v>
      </c>
      <c r="AD52" s="128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2:103" ht="15.75">
      <c r="B53" s="61">
        <v>1</v>
      </c>
      <c r="C53" s="234" t="s">
        <v>97</v>
      </c>
      <c r="D53" s="234">
        <v>400</v>
      </c>
      <c r="E53" s="234">
        <v>951</v>
      </c>
      <c r="F53" s="168">
        <v>1</v>
      </c>
      <c r="G53" s="169">
        <v>1</v>
      </c>
      <c r="I53" s="318">
        <v>1</v>
      </c>
      <c r="J53" s="307" t="s">
        <v>97</v>
      </c>
      <c r="K53" s="307">
        <v>400</v>
      </c>
      <c r="L53" s="307">
        <v>1019</v>
      </c>
      <c r="M53" s="308">
        <v>1</v>
      </c>
      <c r="N53" s="319">
        <v>1</v>
      </c>
      <c r="P53" s="279">
        <v>1</v>
      </c>
      <c r="Q53" s="234" t="s">
        <v>97</v>
      </c>
      <c r="R53" s="234">
        <v>400</v>
      </c>
      <c r="S53" s="234">
        <v>1133</v>
      </c>
      <c r="T53" s="168">
        <v>1</v>
      </c>
      <c r="U53" s="169">
        <v>1</v>
      </c>
      <c r="W53" s="61">
        <v>1</v>
      </c>
      <c r="X53" s="62" t="s">
        <v>97</v>
      </c>
      <c r="Y53" s="62">
        <v>400</v>
      </c>
      <c r="Z53" s="62">
        <v>3623</v>
      </c>
      <c r="AA53" s="63">
        <v>1</v>
      </c>
      <c r="AB53" s="64">
        <v>1</v>
      </c>
      <c r="AD53" s="128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2:103" ht="15.75">
      <c r="B54" s="61">
        <v>42</v>
      </c>
      <c r="C54" s="234" t="s">
        <v>104</v>
      </c>
      <c r="D54" s="234">
        <v>400</v>
      </c>
      <c r="E54" s="234">
        <v>401</v>
      </c>
      <c r="F54" s="168">
        <v>0.8974</v>
      </c>
      <c r="G54" s="169">
        <v>0.9458428571428572</v>
      </c>
      <c r="I54" s="318">
        <v>65</v>
      </c>
      <c r="J54" s="307" t="s">
        <v>104</v>
      </c>
      <c r="K54" s="307">
        <v>400</v>
      </c>
      <c r="L54" s="307">
        <v>403</v>
      </c>
      <c r="M54" s="308">
        <v>0.7097</v>
      </c>
      <c r="N54" s="319">
        <v>0.8533648514851485</v>
      </c>
      <c r="P54" s="279">
        <v>33</v>
      </c>
      <c r="Q54" s="234" t="s">
        <v>104</v>
      </c>
      <c r="R54" s="234">
        <v>400</v>
      </c>
      <c r="S54" s="234">
        <v>591</v>
      </c>
      <c r="T54" s="168">
        <v>0.9515</v>
      </c>
      <c r="U54" s="169">
        <v>0.97575</v>
      </c>
      <c r="W54" s="61">
        <v>49</v>
      </c>
      <c r="X54" s="62" t="s">
        <v>104</v>
      </c>
      <c r="Y54" s="62">
        <v>400</v>
      </c>
      <c r="Z54" s="62">
        <v>568</v>
      </c>
      <c r="AA54" s="63">
        <v>0.7969</v>
      </c>
      <c r="AB54" s="64">
        <v>0.8943215596330276</v>
      </c>
      <c r="AD54" s="128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N54"/>
      <c r="CO54"/>
      <c r="CP54"/>
      <c r="CQ54"/>
      <c r="CR54"/>
      <c r="CS54"/>
      <c r="CT54"/>
      <c r="CU54"/>
      <c r="CV54"/>
      <c r="CW54"/>
      <c r="CX54"/>
      <c r="CY54"/>
    </row>
    <row r="55" spans="2:103" ht="15.75">
      <c r="B55" s="61">
        <v>26</v>
      </c>
      <c r="C55" s="234" t="s">
        <v>22</v>
      </c>
      <c r="D55" s="234">
        <v>400</v>
      </c>
      <c r="E55" s="234">
        <v>448</v>
      </c>
      <c r="F55" s="168">
        <v>0.9739</v>
      </c>
      <c r="G55" s="169">
        <v>0.9861001416430595</v>
      </c>
      <c r="I55" s="318">
        <v>34</v>
      </c>
      <c r="J55" s="307" t="s">
        <v>22</v>
      </c>
      <c r="K55" s="307">
        <v>400</v>
      </c>
      <c r="L55" s="307">
        <v>510</v>
      </c>
      <c r="M55" s="308">
        <v>0.9499</v>
      </c>
      <c r="N55" s="319">
        <v>0.9732925414364642</v>
      </c>
      <c r="P55" s="279">
        <v>38</v>
      </c>
      <c r="Q55" s="234" t="s">
        <v>22</v>
      </c>
      <c r="R55" s="234">
        <v>400</v>
      </c>
      <c r="S55" s="234">
        <v>521</v>
      </c>
      <c r="T55" s="168">
        <v>0.9346</v>
      </c>
      <c r="U55" s="169">
        <v>0.9673</v>
      </c>
      <c r="W55" s="61">
        <v>29</v>
      </c>
      <c r="X55" s="62" t="s">
        <v>22</v>
      </c>
      <c r="Y55" s="62">
        <v>400</v>
      </c>
      <c r="Z55" s="62">
        <v>445</v>
      </c>
      <c r="AA55" s="63">
        <v>0.9239</v>
      </c>
      <c r="AB55" s="64">
        <v>0.9619500000000001</v>
      </c>
      <c r="AD55" s="128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N55"/>
      <c r="CO55"/>
      <c r="CP55"/>
      <c r="CQ55"/>
      <c r="CR55"/>
      <c r="CS55"/>
      <c r="CT55"/>
      <c r="CU55"/>
      <c r="CV55"/>
      <c r="CW55"/>
      <c r="CX55"/>
      <c r="CY55"/>
    </row>
    <row r="56" spans="2:103" ht="15.75">
      <c r="B56" s="61">
        <v>7</v>
      </c>
      <c r="C56" s="234" t="s">
        <v>98</v>
      </c>
      <c r="D56" s="234">
        <v>400</v>
      </c>
      <c r="E56" s="234">
        <v>623</v>
      </c>
      <c r="F56" s="168">
        <v>0.9966</v>
      </c>
      <c r="G56" s="169">
        <v>0.9983</v>
      </c>
      <c r="I56" s="318">
        <v>1</v>
      </c>
      <c r="J56" s="307" t="s">
        <v>98</v>
      </c>
      <c r="K56" s="307">
        <v>400</v>
      </c>
      <c r="L56" s="307">
        <v>551</v>
      </c>
      <c r="M56" s="308">
        <v>1</v>
      </c>
      <c r="N56" s="319">
        <v>1</v>
      </c>
      <c r="P56" s="279">
        <v>17</v>
      </c>
      <c r="Q56" s="234" t="s">
        <v>98</v>
      </c>
      <c r="R56" s="234">
        <v>400</v>
      </c>
      <c r="S56" s="234">
        <v>649</v>
      </c>
      <c r="T56" s="168">
        <v>0.9954</v>
      </c>
      <c r="U56" s="169">
        <v>0.9977</v>
      </c>
      <c r="W56" s="61">
        <v>1</v>
      </c>
      <c r="X56" s="62" t="s">
        <v>98</v>
      </c>
      <c r="Y56" s="62">
        <v>400</v>
      </c>
      <c r="Z56" s="62">
        <v>641</v>
      </c>
      <c r="AA56" s="63">
        <v>1</v>
      </c>
      <c r="AB56" s="64">
        <v>1</v>
      </c>
      <c r="AD56" s="128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N56"/>
      <c r="CO56"/>
      <c r="CP56"/>
      <c r="CQ56"/>
      <c r="CR56"/>
      <c r="CS56"/>
      <c r="CT56"/>
      <c r="CU56"/>
      <c r="CV56"/>
      <c r="CW56"/>
      <c r="CX56"/>
      <c r="CY56"/>
    </row>
    <row r="57" spans="2:103" ht="15.75">
      <c r="B57" s="69">
        <v>71</v>
      </c>
      <c r="C57" s="173" t="s">
        <v>19</v>
      </c>
      <c r="D57" s="173">
        <v>1500</v>
      </c>
      <c r="E57" s="173">
        <v>1007</v>
      </c>
      <c r="F57" s="174">
        <v>0.7153</v>
      </c>
      <c r="G57" s="175">
        <v>0.7454090005678592</v>
      </c>
      <c r="I57" s="320">
        <v>72</v>
      </c>
      <c r="J57" s="310" t="s">
        <v>19</v>
      </c>
      <c r="K57" s="310">
        <v>1500</v>
      </c>
      <c r="L57" s="310">
        <v>1122</v>
      </c>
      <c r="M57" s="311">
        <v>0.6907</v>
      </c>
      <c r="N57" s="321">
        <v>0.762429674796748</v>
      </c>
      <c r="P57" s="287">
        <v>78</v>
      </c>
      <c r="Q57" s="173" t="s">
        <v>19</v>
      </c>
      <c r="R57" s="173">
        <v>1500</v>
      </c>
      <c r="S57" s="173">
        <v>890</v>
      </c>
      <c r="T57" s="174">
        <v>0.6331</v>
      </c>
      <c r="U57" s="175">
        <v>0.7103178812415655</v>
      </c>
      <c r="W57" s="69">
        <v>68</v>
      </c>
      <c r="X57" s="70" t="s">
        <v>19</v>
      </c>
      <c r="Y57" s="70">
        <v>1500</v>
      </c>
      <c r="Z57" s="70">
        <v>882</v>
      </c>
      <c r="AA57" s="71">
        <v>0.6454</v>
      </c>
      <c r="AB57" s="72">
        <v>0.6942877300613497</v>
      </c>
      <c r="AD57" s="128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N57"/>
      <c r="CO57"/>
      <c r="CP57"/>
      <c r="CQ57"/>
      <c r="CR57"/>
      <c r="CS57"/>
      <c r="CT57"/>
      <c r="CU57"/>
      <c r="CV57"/>
      <c r="CW57"/>
      <c r="CX57"/>
      <c r="CY57"/>
    </row>
    <row r="58" spans="2:103" ht="15.75">
      <c r="B58" s="61">
        <v>12</v>
      </c>
      <c r="C58" s="234" t="s">
        <v>1</v>
      </c>
      <c r="D58" s="234">
        <v>400</v>
      </c>
      <c r="E58" s="234">
        <v>587</v>
      </c>
      <c r="F58" s="168">
        <v>0.9939</v>
      </c>
      <c r="G58" s="169">
        <v>0.99695</v>
      </c>
      <c r="I58" s="318">
        <v>19</v>
      </c>
      <c r="J58" s="307" t="s">
        <v>1</v>
      </c>
      <c r="K58" s="307">
        <v>400</v>
      </c>
      <c r="L58" s="307">
        <v>706</v>
      </c>
      <c r="M58" s="308">
        <v>0.9878</v>
      </c>
      <c r="N58" s="319">
        <v>0.9939</v>
      </c>
      <c r="P58" s="279">
        <v>22</v>
      </c>
      <c r="Q58" s="234" t="s">
        <v>1</v>
      </c>
      <c r="R58" s="234">
        <v>400</v>
      </c>
      <c r="S58" s="234">
        <v>618</v>
      </c>
      <c r="T58" s="168">
        <v>0.9934</v>
      </c>
      <c r="U58" s="169">
        <v>0.9966999999999999</v>
      </c>
      <c r="W58" s="61">
        <v>1</v>
      </c>
      <c r="X58" s="62" t="s">
        <v>1</v>
      </c>
      <c r="Y58" s="62">
        <v>400</v>
      </c>
      <c r="Z58" s="62">
        <v>542</v>
      </c>
      <c r="AA58" s="63">
        <v>1</v>
      </c>
      <c r="AB58" s="64">
        <v>1</v>
      </c>
      <c r="AD58" s="12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N58"/>
      <c r="CO58"/>
      <c r="CP58"/>
      <c r="CQ58"/>
      <c r="CR58"/>
      <c r="CS58"/>
      <c r="CT58"/>
      <c r="CU58"/>
      <c r="CV58"/>
      <c r="CW58"/>
      <c r="CX58"/>
      <c r="CY58"/>
    </row>
    <row r="59" spans="2:103" ht="15.75">
      <c r="B59" s="61">
        <v>63</v>
      </c>
      <c r="C59" s="234" t="s">
        <v>144</v>
      </c>
      <c r="D59" s="234">
        <v>400</v>
      </c>
      <c r="E59" s="234">
        <v>348</v>
      </c>
      <c r="F59" s="168">
        <v>0.7832</v>
      </c>
      <c r="G59" s="169">
        <v>0.8546909090909092</v>
      </c>
      <c r="I59" s="318">
        <v>67</v>
      </c>
      <c r="J59" s="307" t="s">
        <v>144</v>
      </c>
      <c r="K59" s="307">
        <v>400</v>
      </c>
      <c r="L59" s="307">
        <v>317</v>
      </c>
      <c r="M59" s="308">
        <v>0.7939</v>
      </c>
      <c r="N59" s="319">
        <v>0.8500283132530121</v>
      </c>
      <c r="P59" s="279">
        <v>55</v>
      </c>
      <c r="Q59" s="234" t="s">
        <v>144</v>
      </c>
      <c r="R59" s="234">
        <v>400</v>
      </c>
      <c r="S59" s="234">
        <v>342</v>
      </c>
      <c r="T59" s="168">
        <v>0.9038</v>
      </c>
      <c r="U59" s="169">
        <v>0.9181380952380953</v>
      </c>
      <c r="W59" s="61">
        <v>25</v>
      </c>
      <c r="X59" s="62" t="s">
        <v>144</v>
      </c>
      <c r="Y59" s="62">
        <v>400</v>
      </c>
      <c r="Z59" s="62">
        <v>738</v>
      </c>
      <c r="AA59" s="63">
        <v>0.9453</v>
      </c>
      <c r="AB59" s="64">
        <v>0.9670797082228118</v>
      </c>
      <c r="AD59" s="128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N59"/>
      <c r="CO59"/>
      <c r="CP59"/>
      <c r="CQ59"/>
      <c r="CR59"/>
      <c r="CS59"/>
      <c r="CT59"/>
      <c r="CU59"/>
      <c r="CV59"/>
      <c r="CW59"/>
      <c r="CX59"/>
      <c r="CY59"/>
    </row>
    <row r="60" spans="2:103" ht="15.75">
      <c r="B60" s="61">
        <v>1</v>
      </c>
      <c r="C60" s="234" t="s">
        <v>26</v>
      </c>
      <c r="D60" s="234">
        <v>700</v>
      </c>
      <c r="E60" s="234">
        <v>1000</v>
      </c>
      <c r="F60" s="168">
        <v>1</v>
      </c>
      <c r="G60" s="169">
        <v>1</v>
      </c>
      <c r="I60" s="318">
        <v>9</v>
      </c>
      <c r="J60" s="307" t="s">
        <v>26</v>
      </c>
      <c r="K60" s="307">
        <v>700</v>
      </c>
      <c r="L60" s="307">
        <v>1248</v>
      </c>
      <c r="M60" s="308">
        <v>0.9984</v>
      </c>
      <c r="N60" s="319">
        <v>0.998590243902439</v>
      </c>
      <c r="P60" s="279">
        <v>1</v>
      </c>
      <c r="Q60" s="234" t="s">
        <v>26</v>
      </c>
      <c r="R60" s="234">
        <v>700</v>
      </c>
      <c r="S60" s="234">
        <v>1270</v>
      </c>
      <c r="T60" s="168">
        <v>1</v>
      </c>
      <c r="U60" s="169">
        <v>1</v>
      </c>
      <c r="W60" s="61">
        <v>16</v>
      </c>
      <c r="X60" s="62" t="s">
        <v>26</v>
      </c>
      <c r="Y60" s="62">
        <v>700</v>
      </c>
      <c r="Z60" s="62">
        <v>905</v>
      </c>
      <c r="AA60" s="63">
        <v>0.9899</v>
      </c>
      <c r="AB60" s="64">
        <v>0.9923637931034484</v>
      </c>
      <c r="AD60" s="128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N60"/>
      <c r="CO60"/>
      <c r="CP60"/>
      <c r="CQ60"/>
      <c r="CR60"/>
      <c r="CS60"/>
      <c r="CT60"/>
      <c r="CU60"/>
      <c r="CV60"/>
      <c r="CW60"/>
      <c r="CX60"/>
      <c r="CY60"/>
    </row>
    <row r="61" spans="2:103" ht="15.75">
      <c r="B61" s="61">
        <v>15</v>
      </c>
      <c r="C61" s="234" t="s">
        <v>39</v>
      </c>
      <c r="D61" s="234">
        <v>700</v>
      </c>
      <c r="E61" s="234">
        <v>1305</v>
      </c>
      <c r="F61" s="168">
        <v>0.992</v>
      </c>
      <c r="G61" s="169">
        <v>0.996</v>
      </c>
      <c r="I61" s="318">
        <v>15</v>
      </c>
      <c r="J61" s="307" t="s">
        <v>39</v>
      </c>
      <c r="K61" s="307">
        <v>700</v>
      </c>
      <c r="L61" s="307">
        <v>1575</v>
      </c>
      <c r="M61" s="308">
        <v>0.9949</v>
      </c>
      <c r="N61" s="319">
        <v>0.996083257403189</v>
      </c>
      <c r="P61" s="279">
        <v>26</v>
      </c>
      <c r="Q61" s="234" t="s">
        <v>39</v>
      </c>
      <c r="R61" s="234">
        <v>700</v>
      </c>
      <c r="S61" s="234">
        <v>1618</v>
      </c>
      <c r="T61" s="168">
        <v>0.9932</v>
      </c>
      <c r="U61" s="169">
        <v>0.9949177570093458</v>
      </c>
      <c r="W61" s="61">
        <v>10</v>
      </c>
      <c r="X61" s="62" t="s">
        <v>39</v>
      </c>
      <c r="Y61" s="62">
        <v>700</v>
      </c>
      <c r="Z61" s="62">
        <v>1409</v>
      </c>
      <c r="AA61" s="63">
        <v>0.9929</v>
      </c>
      <c r="AB61" s="64">
        <v>0.9961747706422018</v>
      </c>
      <c r="AD61" s="128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N61"/>
      <c r="CO61"/>
      <c r="CP61"/>
      <c r="CQ61"/>
      <c r="CR61"/>
      <c r="CS61"/>
      <c r="CT61"/>
      <c r="CU61"/>
      <c r="CV61"/>
      <c r="CW61"/>
      <c r="CX61"/>
      <c r="CY61"/>
    </row>
    <row r="62" spans="2:103" ht="15.75">
      <c r="B62" s="61">
        <v>9</v>
      </c>
      <c r="C62" s="234" t="s">
        <v>163</v>
      </c>
      <c r="D62" s="234">
        <v>700</v>
      </c>
      <c r="E62" s="234">
        <v>1196</v>
      </c>
      <c r="F62" s="168">
        <v>0.9956</v>
      </c>
      <c r="G62" s="169">
        <v>0.9974575342465754</v>
      </c>
      <c r="I62" s="318">
        <v>6</v>
      </c>
      <c r="J62" s="309" t="s">
        <v>163</v>
      </c>
      <c r="K62" s="307">
        <v>700</v>
      </c>
      <c r="L62" s="307">
        <v>1360</v>
      </c>
      <c r="M62" s="308">
        <v>0.998</v>
      </c>
      <c r="N62" s="319">
        <v>0.999</v>
      </c>
      <c r="P62" s="279">
        <v>10</v>
      </c>
      <c r="Q62" s="234" t="s">
        <v>199</v>
      </c>
      <c r="R62" s="234">
        <v>700</v>
      </c>
      <c r="S62" s="234">
        <v>1551</v>
      </c>
      <c r="T62" s="168">
        <v>0.9968</v>
      </c>
      <c r="U62" s="169">
        <v>0.9984</v>
      </c>
      <c r="W62" s="61">
        <v>15</v>
      </c>
      <c r="X62" s="62" t="s">
        <v>163</v>
      </c>
      <c r="Y62" s="62">
        <v>700</v>
      </c>
      <c r="Z62" s="62">
        <v>1025</v>
      </c>
      <c r="AA62" s="63">
        <v>0.986</v>
      </c>
      <c r="AB62" s="64">
        <v>0.993</v>
      </c>
      <c r="AD62" s="128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N62"/>
      <c r="CO62"/>
      <c r="CP62"/>
      <c r="CQ62"/>
      <c r="CR62"/>
      <c r="CS62"/>
      <c r="CT62"/>
      <c r="CU62"/>
      <c r="CV62"/>
      <c r="CW62"/>
      <c r="CX62"/>
      <c r="CY62"/>
    </row>
    <row r="63" spans="2:103" ht="15.75">
      <c r="B63" s="61">
        <v>1</v>
      </c>
      <c r="C63" s="234" t="s">
        <v>48</v>
      </c>
      <c r="D63" s="234">
        <v>400</v>
      </c>
      <c r="E63" s="234">
        <v>456</v>
      </c>
      <c r="F63" s="168">
        <v>1</v>
      </c>
      <c r="G63" s="169">
        <v>1</v>
      </c>
      <c r="I63" s="318">
        <v>1</v>
      </c>
      <c r="J63" s="307" t="s">
        <v>48</v>
      </c>
      <c r="K63" s="307">
        <v>400</v>
      </c>
      <c r="L63" s="307">
        <v>502</v>
      </c>
      <c r="M63" s="308">
        <v>1</v>
      </c>
      <c r="N63" s="319">
        <v>1</v>
      </c>
      <c r="P63" s="279">
        <v>12</v>
      </c>
      <c r="Q63" s="234" t="s">
        <v>48</v>
      </c>
      <c r="R63" s="234">
        <v>400</v>
      </c>
      <c r="S63" s="234">
        <v>538</v>
      </c>
      <c r="T63" s="168">
        <v>0.9961</v>
      </c>
      <c r="U63" s="169">
        <v>0.99805</v>
      </c>
      <c r="W63" s="61">
        <v>1</v>
      </c>
      <c r="X63" s="62" t="s">
        <v>48</v>
      </c>
      <c r="Y63" s="62">
        <v>400</v>
      </c>
      <c r="Z63" s="62">
        <v>475</v>
      </c>
      <c r="AA63" s="63">
        <v>1</v>
      </c>
      <c r="AB63" s="64">
        <v>1</v>
      </c>
      <c r="AD63" s="128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N63"/>
      <c r="CO63"/>
      <c r="CP63"/>
      <c r="CQ63"/>
      <c r="CR63"/>
      <c r="CS63"/>
      <c r="CT63"/>
      <c r="CU63"/>
      <c r="CV63"/>
      <c r="CW63"/>
      <c r="CX63"/>
      <c r="CY63"/>
    </row>
    <row r="64" spans="2:103" ht="15.75">
      <c r="B64" s="61">
        <v>27</v>
      </c>
      <c r="C64" s="234" t="s">
        <v>136</v>
      </c>
      <c r="D64" s="234">
        <v>1500</v>
      </c>
      <c r="E64" s="234">
        <v>3386</v>
      </c>
      <c r="F64" s="168">
        <v>0.9729</v>
      </c>
      <c r="G64" s="169">
        <v>0.9833141114982578</v>
      </c>
      <c r="I64" s="318">
        <v>27</v>
      </c>
      <c r="J64" s="309" t="s">
        <v>136</v>
      </c>
      <c r="K64" s="307">
        <v>1500</v>
      </c>
      <c r="L64" s="307">
        <v>3161</v>
      </c>
      <c r="M64" s="308">
        <v>0.9759</v>
      </c>
      <c r="N64" s="319">
        <v>0.9871321155943293</v>
      </c>
      <c r="P64" s="279">
        <v>30</v>
      </c>
      <c r="Q64" s="234" t="s">
        <v>200</v>
      </c>
      <c r="R64" s="234">
        <v>1500</v>
      </c>
      <c r="S64" s="234">
        <v>3864</v>
      </c>
      <c r="T64" s="168">
        <v>0.9743</v>
      </c>
      <c r="U64" s="169">
        <v>0.9851327089337176</v>
      </c>
      <c r="W64" s="61">
        <v>22</v>
      </c>
      <c r="X64" s="62" t="s">
        <v>136</v>
      </c>
      <c r="Y64" s="62">
        <v>1500</v>
      </c>
      <c r="Z64" s="62">
        <v>3311</v>
      </c>
      <c r="AA64" s="63">
        <v>0.9517</v>
      </c>
      <c r="AB64" s="64">
        <v>0.9741483550765739</v>
      </c>
      <c r="AD64" s="128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N64"/>
      <c r="CO64"/>
      <c r="CP64"/>
      <c r="CQ64"/>
      <c r="CR64"/>
      <c r="CS64"/>
      <c r="CT64"/>
      <c r="CU64"/>
      <c r="CV64"/>
      <c r="CW64"/>
      <c r="CX64"/>
      <c r="CY64"/>
    </row>
    <row r="65" spans="2:103" ht="15.75">
      <c r="B65" s="61">
        <v>62</v>
      </c>
      <c r="C65" s="234" t="s">
        <v>40</v>
      </c>
      <c r="D65" s="234">
        <v>700</v>
      </c>
      <c r="E65" s="234">
        <v>1298</v>
      </c>
      <c r="F65" s="168">
        <v>0.7658</v>
      </c>
      <c r="G65" s="169">
        <v>0.8562606557377049</v>
      </c>
      <c r="I65" s="318">
        <v>64</v>
      </c>
      <c r="J65" s="307" t="s">
        <v>40</v>
      </c>
      <c r="K65" s="307">
        <v>700</v>
      </c>
      <c r="L65" s="307">
        <v>1405</v>
      </c>
      <c r="M65" s="308">
        <v>0.7404</v>
      </c>
      <c r="N65" s="319">
        <v>0.8597973154362416</v>
      </c>
      <c r="P65" s="279">
        <v>70</v>
      </c>
      <c r="Q65" s="234" t="s">
        <v>40</v>
      </c>
      <c r="R65" s="234">
        <v>700</v>
      </c>
      <c r="S65" s="234">
        <v>1471</v>
      </c>
      <c r="T65" s="168">
        <v>0.7</v>
      </c>
      <c r="U65" s="169">
        <v>0.8176991150442477</v>
      </c>
      <c r="W65" s="61">
        <v>61</v>
      </c>
      <c r="X65" s="62" t="s">
        <v>40</v>
      </c>
      <c r="Y65" s="62">
        <v>700</v>
      </c>
      <c r="Z65" s="62">
        <v>1021</v>
      </c>
      <c r="AA65" s="63">
        <v>0.7528</v>
      </c>
      <c r="AB65" s="64">
        <v>0.8363514563106795</v>
      </c>
      <c r="AD65" s="128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N65"/>
      <c r="CO65"/>
      <c r="CP65"/>
      <c r="CQ65"/>
      <c r="CR65"/>
      <c r="CS65"/>
      <c r="CT65"/>
      <c r="CU65"/>
      <c r="CV65"/>
      <c r="CW65"/>
      <c r="CX65"/>
      <c r="CY65"/>
    </row>
    <row r="66" spans="2:103" ht="15.75">
      <c r="B66" s="61">
        <v>52</v>
      </c>
      <c r="C66" s="234" t="s">
        <v>15</v>
      </c>
      <c r="D66" s="234">
        <v>700</v>
      </c>
      <c r="E66" s="234">
        <v>3596</v>
      </c>
      <c r="F66" s="168">
        <v>0.8219</v>
      </c>
      <c r="G66" s="169">
        <v>0.9096028962730129</v>
      </c>
      <c r="I66" s="318">
        <v>56</v>
      </c>
      <c r="J66" s="307" t="s">
        <v>15</v>
      </c>
      <c r="K66" s="307">
        <v>700</v>
      </c>
      <c r="L66" s="307">
        <v>4325</v>
      </c>
      <c r="M66" s="308">
        <v>0.8138</v>
      </c>
      <c r="N66" s="319">
        <v>0.9035252909231963</v>
      </c>
      <c r="P66" s="279">
        <v>64</v>
      </c>
      <c r="Q66" s="234" t="s">
        <v>15</v>
      </c>
      <c r="R66" s="234">
        <v>700</v>
      </c>
      <c r="S66" s="234">
        <v>3940</v>
      </c>
      <c r="T66" s="168">
        <v>0.7439</v>
      </c>
      <c r="U66" s="169">
        <v>0.8618264258555133</v>
      </c>
      <c r="W66" s="61">
        <v>56</v>
      </c>
      <c r="X66" s="62" t="s">
        <v>15</v>
      </c>
      <c r="Y66" s="62">
        <v>700</v>
      </c>
      <c r="Z66" s="62">
        <v>2757</v>
      </c>
      <c r="AA66" s="63">
        <v>0.7513</v>
      </c>
      <c r="AB66" s="64">
        <v>0.8608122874806801</v>
      </c>
      <c r="AD66" s="128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N66"/>
      <c r="CO66"/>
      <c r="CP66"/>
      <c r="CQ66"/>
      <c r="CR66"/>
      <c r="CS66"/>
      <c r="CT66"/>
      <c r="CU66"/>
      <c r="CV66"/>
      <c r="CW66"/>
      <c r="CX66"/>
      <c r="CY66"/>
    </row>
    <row r="67" spans="2:103" ht="15.75">
      <c r="B67" s="61">
        <v>51</v>
      </c>
      <c r="C67" s="234" t="s">
        <v>82</v>
      </c>
      <c r="D67" s="234">
        <v>400</v>
      </c>
      <c r="E67" s="234">
        <v>789</v>
      </c>
      <c r="F67" s="168">
        <v>0.8762</v>
      </c>
      <c r="G67" s="169">
        <v>0.9223482100238664</v>
      </c>
      <c r="I67" s="318">
        <v>53</v>
      </c>
      <c r="J67" s="307" t="s">
        <v>82</v>
      </c>
      <c r="K67" s="307">
        <v>400</v>
      </c>
      <c r="L67" s="307">
        <v>1183</v>
      </c>
      <c r="M67" s="308">
        <v>0.8391</v>
      </c>
      <c r="N67" s="319">
        <v>0.9102603825136613</v>
      </c>
      <c r="P67" s="287">
        <v>75</v>
      </c>
      <c r="Q67" s="173" t="s">
        <v>82</v>
      </c>
      <c r="R67" s="173">
        <v>400</v>
      </c>
      <c r="S67" s="173">
        <v>1186</v>
      </c>
      <c r="T67" s="174">
        <v>0.5547</v>
      </c>
      <c r="U67" s="175">
        <v>0.7595958270106221</v>
      </c>
      <c r="W67" s="61">
        <v>30</v>
      </c>
      <c r="X67" s="62" t="s">
        <v>82</v>
      </c>
      <c r="Y67" s="62">
        <v>400</v>
      </c>
      <c r="Z67" s="62">
        <v>871</v>
      </c>
      <c r="AA67" s="63">
        <v>0.9251</v>
      </c>
      <c r="AB67" s="64">
        <v>0.9587882445141066</v>
      </c>
      <c r="AD67" s="128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N67"/>
      <c r="CO67"/>
      <c r="CP67"/>
      <c r="CQ67"/>
      <c r="CR67"/>
      <c r="CS67"/>
      <c r="CT67"/>
      <c r="CU67"/>
      <c r="CV67"/>
      <c r="CW67"/>
      <c r="CX67"/>
      <c r="CY67"/>
    </row>
    <row r="68" spans="2:103" ht="15.75">
      <c r="B68" s="61">
        <v>5</v>
      </c>
      <c r="C68" s="234" t="s">
        <v>43</v>
      </c>
      <c r="D68" s="234">
        <v>700</v>
      </c>
      <c r="E68" s="234">
        <v>1634</v>
      </c>
      <c r="F68" s="168">
        <v>0.9975</v>
      </c>
      <c r="G68" s="169">
        <v>0.99875</v>
      </c>
      <c r="I68" s="318">
        <v>14</v>
      </c>
      <c r="J68" s="307" t="s">
        <v>43</v>
      </c>
      <c r="K68" s="307">
        <v>700</v>
      </c>
      <c r="L68" s="307">
        <v>1691</v>
      </c>
      <c r="M68" s="308">
        <v>0.9961</v>
      </c>
      <c r="N68" s="319">
        <v>0.9964776729559748</v>
      </c>
      <c r="P68" s="279">
        <v>3</v>
      </c>
      <c r="Q68" s="234" t="s">
        <v>43</v>
      </c>
      <c r="R68" s="234">
        <v>700</v>
      </c>
      <c r="S68" s="234">
        <v>1830</v>
      </c>
      <c r="T68" s="168">
        <v>0.9983</v>
      </c>
      <c r="U68" s="169">
        <v>0.99915</v>
      </c>
      <c r="W68" s="61">
        <v>2</v>
      </c>
      <c r="X68" s="62" t="s">
        <v>43</v>
      </c>
      <c r="Y68" s="62">
        <v>700</v>
      </c>
      <c r="Z68" s="62">
        <v>1453</v>
      </c>
      <c r="AA68" s="63">
        <v>1</v>
      </c>
      <c r="AB68" s="64">
        <v>0.9995515695067265</v>
      </c>
      <c r="AD68" s="12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N68"/>
      <c r="CO68"/>
      <c r="CP68"/>
      <c r="CQ68"/>
      <c r="CR68"/>
      <c r="CS68"/>
      <c r="CT68"/>
      <c r="CU68"/>
      <c r="CV68"/>
      <c r="CW68"/>
      <c r="CX68"/>
      <c r="CY68"/>
    </row>
    <row r="69" spans="2:103" ht="15.75">
      <c r="B69" s="61">
        <v>22</v>
      </c>
      <c r="C69" s="234" t="s">
        <v>29</v>
      </c>
      <c r="D69" s="234">
        <v>700</v>
      </c>
      <c r="E69" s="234">
        <v>904</v>
      </c>
      <c r="F69" s="168">
        <v>0.9862</v>
      </c>
      <c r="G69" s="169">
        <v>0.9931</v>
      </c>
      <c r="I69" s="318">
        <v>32</v>
      </c>
      <c r="J69" s="307" t="s">
        <v>29</v>
      </c>
      <c r="K69" s="307">
        <v>700</v>
      </c>
      <c r="L69" s="307">
        <v>971</v>
      </c>
      <c r="M69" s="308">
        <v>0.9568</v>
      </c>
      <c r="N69" s="319">
        <v>0.9766783357245337</v>
      </c>
      <c r="P69" s="279">
        <v>40</v>
      </c>
      <c r="Q69" s="234" t="s">
        <v>29</v>
      </c>
      <c r="R69" s="234">
        <v>700</v>
      </c>
      <c r="S69" s="234">
        <v>1135</v>
      </c>
      <c r="T69" s="168">
        <v>0.9266</v>
      </c>
      <c r="U69" s="169">
        <v>0.9615978723404255</v>
      </c>
      <c r="W69" s="61">
        <v>36</v>
      </c>
      <c r="X69" s="62" t="s">
        <v>29</v>
      </c>
      <c r="Y69" s="62">
        <v>700</v>
      </c>
      <c r="Z69" s="62">
        <v>982</v>
      </c>
      <c r="AA69" s="63">
        <v>0.9053</v>
      </c>
      <c r="AB69" s="64">
        <v>0.9483100361663652</v>
      </c>
      <c r="AD69" s="128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N69"/>
      <c r="CO69"/>
      <c r="CP69"/>
      <c r="CQ69"/>
      <c r="CR69"/>
      <c r="CS69"/>
      <c r="CT69"/>
      <c r="CU69"/>
      <c r="CV69"/>
      <c r="CW69"/>
      <c r="CX69"/>
      <c r="CY69"/>
    </row>
    <row r="70" spans="2:103" ht="15.75">
      <c r="B70" s="61">
        <v>1</v>
      </c>
      <c r="C70" s="234" t="s">
        <v>54</v>
      </c>
      <c r="D70" s="234">
        <v>400</v>
      </c>
      <c r="E70" s="234">
        <v>716</v>
      </c>
      <c r="F70" s="168">
        <v>1</v>
      </c>
      <c r="G70" s="169">
        <v>1</v>
      </c>
      <c r="I70" s="318">
        <v>1</v>
      </c>
      <c r="J70" s="307" t="s">
        <v>54</v>
      </c>
      <c r="K70" s="307">
        <v>400</v>
      </c>
      <c r="L70" s="307">
        <v>757</v>
      </c>
      <c r="M70" s="308">
        <v>1</v>
      </c>
      <c r="N70" s="319">
        <v>1</v>
      </c>
      <c r="P70" s="279">
        <v>19</v>
      </c>
      <c r="Q70" s="234" t="s">
        <v>54</v>
      </c>
      <c r="R70" s="234">
        <v>400</v>
      </c>
      <c r="S70" s="234">
        <v>769</v>
      </c>
      <c r="T70" s="168">
        <v>0.9961</v>
      </c>
      <c r="U70" s="169">
        <v>0.9973555555555556</v>
      </c>
      <c r="W70" s="61">
        <v>4</v>
      </c>
      <c r="X70" s="62" t="s">
        <v>54</v>
      </c>
      <c r="Y70" s="62">
        <v>400</v>
      </c>
      <c r="Z70" s="62">
        <v>736</v>
      </c>
      <c r="AA70" s="63">
        <v>0.9983</v>
      </c>
      <c r="AB70" s="64">
        <v>0.99915</v>
      </c>
      <c r="AD70" s="128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N70"/>
      <c r="CO70"/>
      <c r="CP70"/>
      <c r="CQ70"/>
      <c r="CR70"/>
      <c r="CS70"/>
      <c r="CT70"/>
      <c r="CU70"/>
      <c r="CV70"/>
      <c r="CW70"/>
      <c r="CX70"/>
      <c r="CY70"/>
    </row>
    <row r="71" spans="2:103" ht="15.75">
      <c r="B71" s="61">
        <v>1</v>
      </c>
      <c r="C71" s="234" t="s">
        <v>51</v>
      </c>
      <c r="D71" s="234">
        <v>400</v>
      </c>
      <c r="E71" s="234">
        <v>619</v>
      </c>
      <c r="F71" s="168">
        <v>1</v>
      </c>
      <c r="G71" s="169">
        <v>1</v>
      </c>
      <c r="I71" s="318">
        <v>1</v>
      </c>
      <c r="J71" s="307" t="s">
        <v>51</v>
      </c>
      <c r="K71" s="307">
        <v>400</v>
      </c>
      <c r="L71" s="307">
        <v>782</v>
      </c>
      <c r="M71" s="308">
        <v>1</v>
      </c>
      <c r="N71" s="319">
        <v>1</v>
      </c>
      <c r="P71" s="279">
        <v>1</v>
      </c>
      <c r="Q71" s="234" t="s">
        <v>51</v>
      </c>
      <c r="R71" s="234">
        <v>400</v>
      </c>
      <c r="S71" s="234">
        <v>623</v>
      </c>
      <c r="T71" s="168">
        <v>1</v>
      </c>
      <c r="U71" s="169">
        <v>1</v>
      </c>
      <c r="W71" s="61">
        <v>1</v>
      </c>
      <c r="X71" s="62" t="s">
        <v>51</v>
      </c>
      <c r="Y71" s="62">
        <v>400</v>
      </c>
      <c r="Z71" s="62">
        <v>584</v>
      </c>
      <c r="AA71" s="63">
        <v>1</v>
      </c>
      <c r="AB71" s="64">
        <v>1</v>
      </c>
      <c r="AD71" s="128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N71"/>
      <c r="CO71"/>
      <c r="CP71"/>
      <c r="CQ71"/>
      <c r="CR71"/>
      <c r="CS71"/>
      <c r="CT71"/>
      <c r="CU71"/>
      <c r="CV71"/>
      <c r="CW71"/>
      <c r="CX71"/>
      <c r="CY71"/>
    </row>
    <row r="72" spans="2:103" ht="15.75">
      <c r="B72" s="61">
        <v>56</v>
      </c>
      <c r="C72" s="234" t="s">
        <v>79</v>
      </c>
      <c r="D72" s="234">
        <v>700</v>
      </c>
      <c r="E72" s="234">
        <v>1031</v>
      </c>
      <c r="F72" s="168">
        <v>0.8302</v>
      </c>
      <c r="G72" s="169">
        <v>0.8984583208395802</v>
      </c>
      <c r="I72" s="318">
        <v>69</v>
      </c>
      <c r="J72" s="307" t="s">
        <v>79</v>
      </c>
      <c r="K72" s="307">
        <v>700</v>
      </c>
      <c r="L72" s="307">
        <v>1118</v>
      </c>
      <c r="M72" s="308">
        <v>0.6809</v>
      </c>
      <c r="N72" s="319">
        <v>0.8066184782608695</v>
      </c>
      <c r="P72" s="279">
        <v>65</v>
      </c>
      <c r="Q72" s="234" t="s">
        <v>79</v>
      </c>
      <c r="R72" s="234">
        <v>700</v>
      </c>
      <c r="S72" s="234">
        <v>1284</v>
      </c>
      <c r="T72" s="168">
        <v>0.7711</v>
      </c>
      <c r="U72" s="169">
        <v>0.8606061797752809</v>
      </c>
      <c r="W72" s="61">
        <v>43</v>
      </c>
      <c r="X72" s="62" t="s">
        <v>79</v>
      </c>
      <c r="Y72" s="62">
        <v>700</v>
      </c>
      <c r="Z72" s="62">
        <v>1116</v>
      </c>
      <c r="AA72" s="63">
        <v>0.858</v>
      </c>
      <c r="AB72" s="64">
        <v>0.9152629246676514</v>
      </c>
      <c r="AD72" s="128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N72"/>
      <c r="CO72"/>
      <c r="CP72"/>
      <c r="CQ72"/>
      <c r="CR72"/>
      <c r="CS72"/>
      <c r="CT72"/>
      <c r="CU72"/>
      <c r="CV72"/>
      <c r="CW72"/>
      <c r="CX72"/>
      <c r="CY72"/>
    </row>
    <row r="73" spans="2:103" ht="15.75">
      <c r="B73" s="61">
        <v>12</v>
      </c>
      <c r="C73" s="234" t="s">
        <v>6</v>
      </c>
      <c r="D73" s="234">
        <v>700</v>
      </c>
      <c r="E73" s="234">
        <v>2274</v>
      </c>
      <c r="F73" s="168">
        <v>0.9939</v>
      </c>
      <c r="G73" s="169">
        <v>0.99695</v>
      </c>
      <c r="I73" s="318">
        <v>16</v>
      </c>
      <c r="J73" s="307" t="s">
        <v>6</v>
      </c>
      <c r="K73" s="307">
        <v>700</v>
      </c>
      <c r="L73" s="307">
        <v>2692</v>
      </c>
      <c r="M73" s="308">
        <v>0.9923</v>
      </c>
      <c r="N73" s="319">
        <v>0.9955812796208531</v>
      </c>
      <c r="P73" s="279">
        <v>24</v>
      </c>
      <c r="Q73" s="234" t="s">
        <v>6</v>
      </c>
      <c r="R73" s="234">
        <v>700</v>
      </c>
      <c r="S73" s="234">
        <v>2401</v>
      </c>
      <c r="T73" s="168">
        <v>0.9937</v>
      </c>
      <c r="U73" s="169">
        <v>0.9965291443850268</v>
      </c>
      <c r="W73" s="61">
        <v>13</v>
      </c>
      <c r="X73" s="62" t="s">
        <v>6</v>
      </c>
      <c r="Y73" s="62">
        <v>700</v>
      </c>
      <c r="Z73" s="62">
        <v>1994</v>
      </c>
      <c r="AA73" s="63">
        <v>0.9871</v>
      </c>
      <c r="AB73" s="64">
        <v>0.9933571979434448</v>
      </c>
      <c r="AD73" s="128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N73"/>
      <c r="CO73"/>
      <c r="CP73"/>
      <c r="CQ73"/>
      <c r="CR73"/>
      <c r="CS73"/>
      <c r="CT73"/>
      <c r="CU73"/>
      <c r="CV73"/>
      <c r="CW73"/>
      <c r="CX73"/>
      <c r="CY73"/>
    </row>
    <row r="74" spans="2:103" ht="15.75">
      <c r="B74" s="61">
        <v>16</v>
      </c>
      <c r="C74" s="234" t="s">
        <v>100</v>
      </c>
      <c r="D74" s="234">
        <v>400</v>
      </c>
      <c r="E74" s="234">
        <v>649</v>
      </c>
      <c r="F74" s="168">
        <v>0.9916</v>
      </c>
      <c r="G74" s="169">
        <v>0.9958</v>
      </c>
      <c r="I74" s="318">
        <v>21</v>
      </c>
      <c r="J74" s="307" t="s">
        <v>100</v>
      </c>
      <c r="K74" s="307">
        <v>400</v>
      </c>
      <c r="L74" s="307">
        <v>558</v>
      </c>
      <c r="M74" s="308">
        <v>0.9853</v>
      </c>
      <c r="N74" s="319">
        <v>0.99265</v>
      </c>
      <c r="P74" s="279">
        <v>6</v>
      </c>
      <c r="Q74" s="234" t="s">
        <v>100</v>
      </c>
      <c r="R74" s="234">
        <v>400</v>
      </c>
      <c r="S74" s="234">
        <v>664</v>
      </c>
      <c r="T74" s="168">
        <v>0.9972</v>
      </c>
      <c r="U74" s="169">
        <v>0.9985999999999999</v>
      </c>
      <c r="W74" s="61">
        <v>1</v>
      </c>
      <c r="X74" s="62" t="s">
        <v>100</v>
      </c>
      <c r="Y74" s="62">
        <v>400</v>
      </c>
      <c r="Z74" s="62">
        <v>570</v>
      </c>
      <c r="AA74" s="63">
        <v>1</v>
      </c>
      <c r="AB74" s="64">
        <v>1</v>
      </c>
      <c r="AD74" s="128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N74"/>
      <c r="CO74"/>
      <c r="CP74"/>
      <c r="CQ74"/>
      <c r="CR74"/>
      <c r="CS74"/>
      <c r="CT74"/>
      <c r="CU74"/>
      <c r="CV74"/>
      <c r="CW74"/>
      <c r="CX74"/>
      <c r="CY74"/>
    </row>
    <row r="75" spans="2:103" ht="15.75">
      <c r="B75" s="61">
        <v>1</v>
      </c>
      <c r="C75" s="234" t="s">
        <v>78</v>
      </c>
      <c r="D75" s="234">
        <v>700</v>
      </c>
      <c r="E75" s="234">
        <v>1199</v>
      </c>
      <c r="F75" s="168">
        <v>1</v>
      </c>
      <c r="G75" s="169">
        <v>1</v>
      </c>
      <c r="I75" s="318">
        <v>1</v>
      </c>
      <c r="J75" s="307" t="s">
        <v>78</v>
      </c>
      <c r="K75" s="307">
        <v>700</v>
      </c>
      <c r="L75" s="307">
        <v>1354</v>
      </c>
      <c r="M75" s="308">
        <v>1</v>
      </c>
      <c r="N75" s="319">
        <v>1</v>
      </c>
      <c r="P75" s="279">
        <v>1</v>
      </c>
      <c r="Q75" s="234" t="s">
        <v>78</v>
      </c>
      <c r="R75" s="234">
        <v>700</v>
      </c>
      <c r="S75" s="234">
        <v>1291</v>
      </c>
      <c r="T75" s="168">
        <v>1</v>
      </c>
      <c r="U75" s="169">
        <v>1</v>
      </c>
      <c r="W75" s="61">
        <v>1</v>
      </c>
      <c r="X75" s="62" t="s">
        <v>78</v>
      </c>
      <c r="Y75" s="62">
        <v>700</v>
      </c>
      <c r="Z75" s="62">
        <v>1061</v>
      </c>
      <c r="AA75" s="63">
        <v>1</v>
      </c>
      <c r="AB75" s="64">
        <v>1</v>
      </c>
      <c r="AD75" s="128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N75"/>
      <c r="CO75"/>
      <c r="CP75"/>
      <c r="CQ75"/>
      <c r="CR75"/>
      <c r="CS75"/>
      <c r="CT75"/>
      <c r="CU75"/>
      <c r="CV75"/>
      <c r="CW75"/>
      <c r="CX75"/>
      <c r="CY75"/>
    </row>
    <row r="76" spans="2:103" ht="15.75">
      <c r="B76" s="61">
        <v>1</v>
      </c>
      <c r="C76" s="234" t="s">
        <v>37</v>
      </c>
      <c r="D76" s="234">
        <v>700</v>
      </c>
      <c r="E76" s="234">
        <v>753</v>
      </c>
      <c r="F76" s="168">
        <v>1</v>
      </c>
      <c r="G76" s="169">
        <v>1</v>
      </c>
      <c r="I76" s="318">
        <v>36</v>
      </c>
      <c r="J76" s="307" t="s">
        <v>37</v>
      </c>
      <c r="K76" s="307">
        <v>700</v>
      </c>
      <c r="L76" s="307">
        <v>860</v>
      </c>
      <c r="M76" s="308">
        <v>0.9413</v>
      </c>
      <c r="N76" s="319">
        <v>0.9659330188679245</v>
      </c>
      <c r="P76" s="279">
        <v>4</v>
      </c>
      <c r="Q76" s="234" t="s">
        <v>37</v>
      </c>
      <c r="R76" s="234">
        <v>700</v>
      </c>
      <c r="S76" s="234">
        <v>916</v>
      </c>
      <c r="T76" s="168">
        <v>0.9989</v>
      </c>
      <c r="U76" s="169">
        <v>0.9990055555555555</v>
      </c>
      <c r="W76" s="61">
        <v>1</v>
      </c>
      <c r="X76" s="62" t="s">
        <v>37</v>
      </c>
      <c r="Y76" s="62">
        <v>700</v>
      </c>
      <c r="Z76" s="62">
        <v>732</v>
      </c>
      <c r="AA76" s="63">
        <v>1</v>
      </c>
      <c r="AB76" s="64">
        <v>1</v>
      </c>
      <c r="AD76" s="128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N76"/>
      <c r="CO76"/>
      <c r="CP76"/>
      <c r="CQ76"/>
      <c r="CR76"/>
      <c r="CS76"/>
      <c r="CT76"/>
      <c r="CU76"/>
      <c r="CV76"/>
      <c r="CW76"/>
      <c r="CX76"/>
      <c r="CY76"/>
    </row>
    <row r="77" spans="2:103" ht="15.75">
      <c r="B77" s="61">
        <v>13</v>
      </c>
      <c r="C77" s="234" t="s">
        <v>49</v>
      </c>
      <c r="D77" s="234">
        <v>400</v>
      </c>
      <c r="E77" s="234">
        <v>455</v>
      </c>
      <c r="F77" s="168">
        <v>0.9938</v>
      </c>
      <c r="G77" s="169">
        <v>0.9969</v>
      </c>
      <c r="I77" s="318">
        <v>35</v>
      </c>
      <c r="J77" s="307" t="s">
        <v>49</v>
      </c>
      <c r="K77" s="307">
        <v>400</v>
      </c>
      <c r="L77" s="307">
        <v>480</v>
      </c>
      <c r="M77" s="308">
        <v>0.9376</v>
      </c>
      <c r="N77" s="319">
        <v>0.9678712074303406</v>
      </c>
      <c r="P77" s="279">
        <v>21</v>
      </c>
      <c r="Q77" s="234" t="s">
        <v>49</v>
      </c>
      <c r="R77" s="234">
        <v>400</v>
      </c>
      <c r="S77" s="234">
        <v>507</v>
      </c>
      <c r="T77" s="168">
        <v>0.9937</v>
      </c>
      <c r="U77" s="169">
        <v>0.99685</v>
      </c>
      <c r="W77" s="61">
        <v>21</v>
      </c>
      <c r="X77" s="62" t="s">
        <v>49</v>
      </c>
      <c r="Y77" s="62">
        <v>400</v>
      </c>
      <c r="Z77" s="62">
        <v>427</v>
      </c>
      <c r="AA77" s="63">
        <v>0.9614</v>
      </c>
      <c r="AB77" s="64">
        <v>0.9788424148606811</v>
      </c>
      <c r="AD77" s="128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N77"/>
      <c r="CO77"/>
      <c r="CP77"/>
      <c r="CQ77"/>
      <c r="CR77"/>
      <c r="CS77"/>
      <c r="CT77"/>
      <c r="CU77"/>
      <c r="CV77"/>
      <c r="CW77"/>
      <c r="CX77"/>
      <c r="CY77"/>
    </row>
    <row r="78" spans="2:103" ht="15.75">
      <c r="B78" s="61">
        <v>41</v>
      </c>
      <c r="C78" s="234" t="s">
        <v>112</v>
      </c>
      <c r="D78" s="234">
        <v>700</v>
      </c>
      <c r="E78" s="234">
        <v>1144</v>
      </c>
      <c r="F78" s="168">
        <v>0.9246</v>
      </c>
      <c r="G78" s="169">
        <v>0.9573138504155125</v>
      </c>
      <c r="I78" s="318">
        <v>46</v>
      </c>
      <c r="J78" s="307" t="s">
        <v>112</v>
      </c>
      <c r="K78" s="307">
        <v>700</v>
      </c>
      <c r="L78" s="307">
        <v>1120</v>
      </c>
      <c r="M78" s="308">
        <v>0.8933</v>
      </c>
      <c r="N78" s="319">
        <v>0.9407522280471822</v>
      </c>
      <c r="P78" s="279">
        <v>41</v>
      </c>
      <c r="Q78" s="234" t="s">
        <v>112</v>
      </c>
      <c r="R78" s="234">
        <v>700</v>
      </c>
      <c r="S78" s="234">
        <v>1229</v>
      </c>
      <c r="T78" s="168">
        <v>0.9257</v>
      </c>
      <c r="U78" s="169">
        <v>0.9580939024390244</v>
      </c>
      <c r="W78" s="61">
        <v>35</v>
      </c>
      <c r="X78" s="62" t="s">
        <v>112</v>
      </c>
      <c r="Y78" s="62">
        <v>700</v>
      </c>
      <c r="Z78" s="62">
        <v>960</v>
      </c>
      <c r="AA78" s="63">
        <v>0.9051</v>
      </c>
      <c r="AB78" s="64">
        <v>0.9518964052287582</v>
      </c>
      <c r="AD78" s="12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N78"/>
      <c r="CO78"/>
      <c r="CP78"/>
      <c r="CQ78"/>
      <c r="CR78"/>
      <c r="CS78"/>
      <c r="CT78"/>
      <c r="CU78"/>
      <c r="CV78"/>
      <c r="CW78"/>
      <c r="CX78"/>
      <c r="CY78"/>
    </row>
    <row r="79" spans="2:103" ht="15.75">
      <c r="B79" s="61">
        <v>30</v>
      </c>
      <c r="C79" s="234" t="s">
        <v>76</v>
      </c>
      <c r="D79" s="234">
        <v>400</v>
      </c>
      <c r="E79" s="234">
        <v>421</v>
      </c>
      <c r="F79" s="168">
        <v>0.959</v>
      </c>
      <c r="G79" s="169">
        <v>0.9795</v>
      </c>
      <c r="I79" s="318">
        <v>1</v>
      </c>
      <c r="J79" s="307" t="s">
        <v>76</v>
      </c>
      <c r="K79" s="307">
        <v>400</v>
      </c>
      <c r="L79" s="307">
        <v>451</v>
      </c>
      <c r="M79" s="308">
        <v>1</v>
      </c>
      <c r="N79" s="319">
        <v>1</v>
      </c>
      <c r="P79" s="279">
        <v>9</v>
      </c>
      <c r="Q79" s="234" t="s">
        <v>76</v>
      </c>
      <c r="R79" s="234">
        <v>400</v>
      </c>
      <c r="S79" s="234">
        <v>424</v>
      </c>
      <c r="T79" s="168">
        <v>0.9986</v>
      </c>
      <c r="U79" s="169">
        <v>0.9985227979274611</v>
      </c>
      <c r="W79" s="61">
        <v>1</v>
      </c>
      <c r="X79" s="62" t="s">
        <v>76</v>
      </c>
      <c r="Y79" s="62">
        <v>400</v>
      </c>
      <c r="Z79" s="62">
        <v>947</v>
      </c>
      <c r="AA79" s="63">
        <v>1</v>
      </c>
      <c r="AB79" s="64">
        <v>1</v>
      </c>
      <c r="AD79" s="128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N79"/>
      <c r="CO79"/>
      <c r="CP79"/>
      <c r="CQ79"/>
      <c r="CR79"/>
      <c r="CS79"/>
      <c r="CT79"/>
      <c r="CU79"/>
      <c r="CV79"/>
      <c r="CW79"/>
      <c r="CX79"/>
      <c r="CY79"/>
    </row>
    <row r="80" spans="2:103" ht="15.75">
      <c r="B80" s="61">
        <v>4</v>
      </c>
      <c r="C80" s="234" t="s">
        <v>105</v>
      </c>
      <c r="D80" s="234">
        <v>400</v>
      </c>
      <c r="E80" s="234">
        <v>478</v>
      </c>
      <c r="F80" s="168">
        <v>0.998</v>
      </c>
      <c r="G80" s="169">
        <v>0.999</v>
      </c>
      <c r="I80" s="318">
        <v>5</v>
      </c>
      <c r="J80" s="307" t="s">
        <v>105</v>
      </c>
      <c r="K80" s="307">
        <v>400</v>
      </c>
      <c r="L80" s="307">
        <v>500</v>
      </c>
      <c r="M80" s="308">
        <v>0.9982</v>
      </c>
      <c r="N80" s="319">
        <v>0.9991</v>
      </c>
      <c r="P80" s="279">
        <v>20</v>
      </c>
      <c r="Q80" s="234" t="s">
        <v>105</v>
      </c>
      <c r="R80" s="234">
        <v>400</v>
      </c>
      <c r="S80" s="234">
        <v>516</v>
      </c>
      <c r="T80" s="168">
        <v>0.9946</v>
      </c>
      <c r="U80" s="169">
        <v>0.9973000000000001</v>
      </c>
      <c r="W80" s="61">
        <v>1</v>
      </c>
      <c r="X80" s="62" t="s">
        <v>105</v>
      </c>
      <c r="Y80" s="62">
        <v>400</v>
      </c>
      <c r="Z80" s="62">
        <v>553</v>
      </c>
      <c r="AA80" s="63">
        <v>1</v>
      </c>
      <c r="AB80" s="64">
        <v>1</v>
      </c>
      <c r="AD80" s="128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N80"/>
      <c r="CO80"/>
      <c r="CP80"/>
      <c r="CQ80"/>
      <c r="CR80"/>
      <c r="CS80"/>
      <c r="CT80"/>
      <c r="CU80"/>
      <c r="CV80"/>
      <c r="CW80"/>
      <c r="CX80"/>
      <c r="CY80"/>
    </row>
    <row r="81" spans="2:103" ht="15.75">
      <c r="B81" s="61">
        <v>53</v>
      </c>
      <c r="C81" s="234" t="s">
        <v>109</v>
      </c>
      <c r="D81" s="234">
        <v>400</v>
      </c>
      <c r="E81" s="234">
        <v>258</v>
      </c>
      <c r="F81" s="168">
        <v>0.9544</v>
      </c>
      <c r="G81" s="169">
        <v>0.9046536082474227</v>
      </c>
      <c r="I81" s="318">
        <v>40</v>
      </c>
      <c r="J81" s="307" t="s">
        <v>109</v>
      </c>
      <c r="K81" s="307">
        <v>400</v>
      </c>
      <c r="L81" s="307">
        <v>341</v>
      </c>
      <c r="M81" s="308">
        <v>0.9677</v>
      </c>
      <c r="N81" s="319">
        <v>0.95435</v>
      </c>
      <c r="P81" s="279">
        <v>57</v>
      </c>
      <c r="Q81" s="234" t="s">
        <v>109</v>
      </c>
      <c r="R81" s="234">
        <v>400</v>
      </c>
      <c r="S81" s="234">
        <v>332</v>
      </c>
      <c r="T81" s="168">
        <v>0.9055</v>
      </c>
      <c r="U81" s="169">
        <v>0.9162183544303797</v>
      </c>
      <c r="W81" s="61">
        <v>50</v>
      </c>
      <c r="X81" s="62" t="s">
        <v>109</v>
      </c>
      <c r="Y81" s="62">
        <v>400</v>
      </c>
      <c r="Z81" s="62">
        <v>201</v>
      </c>
      <c r="AA81" s="63">
        <v>0.9867</v>
      </c>
      <c r="AB81" s="64">
        <v>0.8916111940298508</v>
      </c>
      <c r="AD81" s="128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N81"/>
      <c r="CO81"/>
      <c r="CP81"/>
      <c r="CQ81"/>
      <c r="CR81"/>
      <c r="CS81"/>
      <c r="CT81"/>
      <c r="CU81"/>
      <c r="CV81"/>
      <c r="CW81"/>
      <c r="CX81"/>
      <c r="CY81"/>
    </row>
    <row r="82" spans="2:103" ht="15.75">
      <c r="B82" s="61">
        <v>66</v>
      </c>
      <c r="C82" s="234" t="s">
        <v>56</v>
      </c>
      <c r="D82" s="234">
        <v>700</v>
      </c>
      <c r="E82" s="234">
        <v>1337</v>
      </c>
      <c r="F82" s="168">
        <v>0.6613</v>
      </c>
      <c r="G82" s="169">
        <v>0.8200818181818181</v>
      </c>
      <c r="I82" s="318">
        <v>62</v>
      </c>
      <c r="J82" s="307" t="s">
        <v>56</v>
      </c>
      <c r="K82" s="307">
        <v>700</v>
      </c>
      <c r="L82" s="307">
        <v>1389</v>
      </c>
      <c r="M82" s="308">
        <v>0.7518</v>
      </c>
      <c r="N82" s="319">
        <v>0.870003194103194</v>
      </c>
      <c r="P82" s="279">
        <v>72</v>
      </c>
      <c r="Q82" s="234" t="s">
        <v>56</v>
      </c>
      <c r="R82" s="234">
        <v>700</v>
      </c>
      <c r="S82" s="234">
        <v>1434</v>
      </c>
      <c r="T82" s="168">
        <v>0.6629</v>
      </c>
      <c r="U82" s="169">
        <v>0.8111846200241255</v>
      </c>
      <c r="W82" s="61">
        <v>60</v>
      </c>
      <c r="X82" s="62" t="s">
        <v>56</v>
      </c>
      <c r="Y82" s="62">
        <v>700</v>
      </c>
      <c r="Z82" s="62">
        <v>1309</v>
      </c>
      <c r="AA82" s="63">
        <v>0.698</v>
      </c>
      <c r="AB82" s="64">
        <v>0.8384495412844036</v>
      </c>
      <c r="AD82" s="128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N82"/>
      <c r="CO82"/>
      <c r="CP82"/>
      <c r="CQ82"/>
      <c r="CR82"/>
      <c r="CS82"/>
      <c r="CT82"/>
      <c r="CU82"/>
      <c r="CV82"/>
      <c r="CW82"/>
      <c r="CX82"/>
      <c r="CY82"/>
    </row>
    <row r="83" spans="2:103" ht="15.75">
      <c r="B83" s="61">
        <v>23</v>
      </c>
      <c r="C83" s="234" t="s">
        <v>18</v>
      </c>
      <c r="D83" s="234">
        <v>700</v>
      </c>
      <c r="E83" s="234">
        <v>1251</v>
      </c>
      <c r="F83" s="168">
        <v>0.9802</v>
      </c>
      <c r="G83" s="169">
        <v>0.9901</v>
      </c>
      <c r="I83" s="318">
        <v>18</v>
      </c>
      <c r="J83" s="307" t="s">
        <v>18</v>
      </c>
      <c r="K83" s="307">
        <v>700</v>
      </c>
      <c r="L83" s="307">
        <v>1569</v>
      </c>
      <c r="M83" s="308">
        <v>0.9901</v>
      </c>
      <c r="N83" s="319">
        <v>0.9945166666666667</v>
      </c>
      <c r="P83" s="279">
        <v>35</v>
      </c>
      <c r="Q83" s="234" t="s">
        <v>18</v>
      </c>
      <c r="R83" s="234">
        <v>700</v>
      </c>
      <c r="S83" s="234">
        <v>1382</v>
      </c>
      <c r="T83" s="168">
        <v>0.9503</v>
      </c>
      <c r="U83" s="169">
        <v>0.97515</v>
      </c>
      <c r="W83" s="61">
        <v>27</v>
      </c>
      <c r="X83" s="62" t="s">
        <v>18</v>
      </c>
      <c r="Y83" s="62">
        <v>700</v>
      </c>
      <c r="Z83" s="62">
        <v>1091</v>
      </c>
      <c r="AA83" s="63">
        <v>0.9323</v>
      </c>
      <c r="AB83" s="64">
        <v>0.9642069948186529</v>
      </c>
      <c r="AD83" s="128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N83"/>
      <c r="CO83"/>
      <c r="CP83"/>
      <c r="CQ83"/>
      <c r="CR83"/>
      <c r="CS83"/>
      <c r="CT83"/>
      <c r="CU83"/>
      <c r="CV83"/>
      <c r="CW83"/>
      <c r="CX83"/>
      <c r="CY83"/>
    </row>
    <row r="84" spans="2:103" ht="15.75">
      <c r="B84" s="61">
        <v>28</v>
      </c>
      <c r="C84" s="234" t="s">
        <v>9</v>
      </c>
      <c r="D84" s="234">
        <v>700</v>
      </c>
      <c r="E84" s="234">
        <v>1615</v>
      </c>
      <c r="F84" s="168">
        <v>0.9654</v>
      </c>
      <c r="G84" s="169">
        <v>0.9824429305912596</v>
      </c>
      <c r="I84" s="318">
        <v>29</v>
      </c>
      <c r="J84" s="307" t="s">
        <v>9</v>
      </c>
      <c r="K84" s="307">
        <v>700</v>
      </c>
      <c r="L84" s="307">
        <v>2299</v>
      </c>
      <c r="M84" s="308">
        <v>0.9715</v>
      </c>
      <c r="N84" s="319">
        <v>0.9850311501597444</v>
      </c>
      <c r="P84" s="279">
        <v>27</v>
      </c>
      <c r="Q84" s="234" t="s">
        <v>9</v>
      </c>
      <c r="R84" s="234">
        <v>700</v>
      </c>
      <c r="S84" s="234">
        <v>1594</v>
      </c>
      <c r="T84" s="168">
        <v>0.9846</v>
      </c>
      <c r="U84" s="169">
        <v>0.9911011988011988</v>
      </c>
      <c r="W84" s="61">
        <v>17</v>
      </c>
      <c r="X84" s="62" t="s">
        <v>9</v>
      </c>
      <c r="Y84" s="62">
        <v>700</v>
      </c>
      <c r="Z84" s="62">
        <v>1472</v>
      </c>
      <c r="AA84" s="63">
        <v>0.982</v>
      </c>
      <c r="AB84" s="64">
        <v>0.991</v>
      </c>
      <c r="AD84" s="128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N84"/>
      <c r="CO84"/>
      <c r="CP84"/>
      <c r="CQ84"/>
      <c r="CR84"/>
      <c r="CS84"/>
      <c r="CT84"/>
      <c r="CU84"/>
      <c r="CV84"/>
      <c r="CW84"/>
      <c r="CX84"/>
      <c r="CY84"/>
    </row>
    <row r="85" spans="2:103" ht="15.75">
      <c r="B85" s="61">
        <v>8</v>
      </c>
      <c r="C85" s="234" t="s">
        <v>3</v>
      </c>
      <c r="D85" s="234">
        <v>400</v>
      </c>
      <c r="E85" s="234">
        <v>528</v>
      </c>
      <c r="F85" s="168">
        <v>0.9982</v>
      </c>
      <c r="G85" s="169">
        <v>0.9981825688073394</v>
      </c>
      <c r="I85" s="318">
        <v>1</v>
      </c>
      <c r="J85" s="307" t="s">
        <v>3</v>
      </c>
      <c r="K85" s="307">
        <v>400</v>
      </c>
      <c r="L85" s="307">
        <v>593</v>
      </c>
      <c r="M85" s="308">
        <v>1</v>
      </c>
      <c r="N85" s="319">
        <v>1</v>
      </c>
      <c r="P85" s="279">
        <v>14</v>
      </c>
      <c r="Q85" s="234" t="s">
        <v>3</v>
      </c>
      <c r="R85" s="234">
        <v>400</v>
      </c>
      <c r="S85" s="234">
        <v>605</v>
      </c>
      <c r="T85" s="168">
        <v>0.996</v>
      </c>
      <c r="U85" s="169">
        <v>0.998</v>
      </c>
      <c r="W85" s="61">
        <v>19</v>
      </c>
      <c r="X85" s="62" t="s">
        <v>3</v>
      </c>
      <c r="Y85" s="62">
        <v>400</v>
      </c>
      <c r="Z85" s="62">
        <v>406</v>
      </c>
      <c r="AA85" s="63">
        <v>0.9626</v>
      </c>
      <c r="AB85" s="64">
        <v>0.9813000000000001</v>
      </c>
      <c r="AD85" s="128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N85"/>
      <c r="CO85"/>
      <c r="CP85"/>
      <c r="CQ85"/>
      <c r="CR85"/>
      <c r="CS85"/>
      <c r="CT85"/>
      <c r="CU85"/>
      <c r="CV85"/>
      <c r="CW85"/>
      <c r="CX85"/>
      <c r="CY85"/>
    </row>
    <row r="86" spans="2:103" ht="15.75">
      <c r="B86" s="61">
        <v>44</v>
      </c>
      <c r="C86" s="234" t="s">
        <v>83</v>
      </c>
      <c r="D86" s="234">
        <v>400</v>
      </c>
      <c r="E86" s="234">
        <v>803</v>
      </c>
      <c r="F86" s="168">
        <v>0.8951</v>
      </c>
      <c r="G86" s="169">
        <v>0.9426157894736842</v>
      </c>
      <c r="I86" s="318">
        <v>57</v>
      </c>
      <c r="J86" s="307" t="s">
        <v>83</v>
      </c>
      <c r="K86" s="307">
        <v>400</v>
      </c>
      <c r="L86" s="307">
        <v>663</v>
      </c>
      <c r="M86" s="308">
        <v>0.8042</v>
      </c>
      <c r="N86" s="319">
        <v>0.9021</v>
      </c>
      <c r="P86" s="279">
        <v>60</v>
      </c>
      <c r="Q86" s="234" t="s">
        <v>83</v>
      </c>
      <c r="R86" s="234">
        <v>400</v>
      </c>
      <c r="S86" s="234">
        <v>873</v>
      </c>
      <c r="T86" s="168">
        <v>0.7861</v>
      </c>
      <c r="U86" s="169">
        <v>0.8917136971046771</v>
      </c>
      <c r="W86" s="61">
        <v>46</v>
      </c>
      <c r="X86" s="62" t="s">
        <v>83</v>
      </c>
      <c r="Y86" s="62">
        <v>400</v>
      </c>
      <c r="Z86" s="62">
        <v>750</v>
      </c>
      <c r="AA86" s="63">
        <v>0.8024</v>
      </c>
      <c r="AB86" s="64">
        <v>0.8992132450331125</v>
      </c>
      <c r="AD86" s="128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N86"/>
      <c r="CO86"/>
      <c r="CP86"/>
      <c r="CQ86"/>
      <c r="CR86"/>
      <c r="CS86"/>
      <c r="CT86"/>
      <c r="CU86"/>
      <c r="CV86"/>
      <c r="CW86"/>
      <c r="CX86"/>
      <c r="CY86"/>
    </row>
    <row r="87" spans="2:103" ht="15.75">
      <c r="B87" s="61">
        <v>40</v>
      </c>
      <c r="C87" s="234" t="s">
        <v>41</v>
      </c>
      <c r="D87" s="234">
        <v>700</v>
      </c>
      <c r="E87" s="234">
        <v>1523</v>
      </c>
      <c r="F87" s="168">
        <v>0.9246</v>
      </c>
      <c r="G87" s="169">
        <v>0.9580854406130268</v>
      </c>
      <c r="I87" s="318">
        <v>48</v>
      </c>
      <c r="J87" s="307" t="s">
        <v>41</v>
      </c>
      <c r="K87" s="307">
        <v>700</v>
      </c>
      <c r="L87" s="307">
        <v>1643</v>
      </c>
      <c r="M87" s="308">
        <v>0.8951</v>
      </c>
      <c r="N87" s="319">
        <v>0.937574630541872</v>
      </c>
      <c r="P87" s="279">
        <v>58</v>
      </c>
      <c r="Q87" s="234" t="s">
        <v>41</v>
      </c>
      <c r="R87" s="234">
        <v>700</v>
      </c>
      <c r="S87" s="234">
        <v>1720</v>
      </c>
      <c r="T87" s="168">
        <v>0.8366</v>
      </c>
      <c r="U87" s="169">
        <v>0.9046270777479892</v>
      </c>
      <c r="W87" s="61">
        <v>51</v>
      </c>
      <c r="X87" s="62" t="s">
        <v>41</v>
      </c>
      <c r="Y87" s="62">
        <v>700</v>
      </c>
      <c r="Z87" s="62">
        <v>1214</v>
      </c>
      <c r="AA87" s="63">
        <v>0.8225</v>
      </c>
      <c r="AB87" s="64">
        <v>0.8877624555160142</v>
      </c>
      <c r="AD87" s="128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N87"/>
      <c r="CO87"/>
      <c r="CP87"/>
      <c r="CQ87"/>
      <c r="CR87"/>
      <c r="CS87"/>
      <c r="CT87"/>
      <c r="CU87"/>
      <c r="CV87"/>
      <c r="CW87"/>
      <c r="CX87"/>
      <c r="CY87"/>
    </row>
    <row r="88" spans="2:103" ht="15.75">
      <c r="B88" s="61">
        <v>47</v>
      </c>
      <c r="C88" s="234" t="s">
        <v>30</v>
      </c>
      <c r="D88" s="234">
        <v>1500</v>
      </c>
      <c r="E88" s="234">
        <v>4259</v>
      </c>
      <c r="F88" s="168">
        <v>0.9032</v>
      </c>
      <c r="G88" s="169">
        <v>0.939105658669081</v>
      </c>
      <c r="I88" s="318">
        <v>51</v>
      </c>
      <c r="J88" s="307" t="s">
        <v>30</v>
      </c>
      <c r="K88" s="307">
        <v>1500</v>
      </c>
      <c r="L88" s="307">
        <v>4164</v>
      </c>
      <c r="M88" s="308">
        <v>0.8604</v>
      </c>
      <c r="N88" s="319">
        <v>0.9171505494505494</v>
      </c>
      <c r="P88" s="279">
        <v>59</v>
      </c>
      <c r="Q88" s="234" t="s">
        <v>30</v>
      </c>
      <c r="R88" s="234">
        <v>1500</v>
      </c>
      <c r="S88" s="234">
        <v>4027</v>
      </c>
      <c r="T88" s="168">
        <v>0.8194</v>
      </c>
      <c r="U88" s="169">
        <v>0.8928632653061225</v>
      </c>
      <c r="W88" s="61">
        <v>37</v>
      </c>
      <c r="X88" s="62" t="s">
        <v>30</v>
      </c>
      <c r="Y88" s="62">
        <v>1500</v>
      </c>
      <c r="Z88" s="62">
        <v>3896</v>
      </c>
      <c r="AA88" s="63">
        <v>0.887</v>
      </c>
      <c r="AB88" s="64">
        <v>0.9370936546674802</v>
      </c>
      <c r="AD88" s="12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N88"/>
      <c r="CO88"/>
      <c r="CP88"/>
      <c r="CQ88"/>
      <c r="CR88"/>
      <c r="CS88"/>
      <c r="CT88"/>
      <c r="CU88"/>
      <c r="CV88"/>
      <c r="CW88"/>
      <c r="CX88"/>
      <c r="CY88"/>
    </row>
    <row r="89" spans="2:103" ht="15.75">
      <c r="B89" s="61">
        <v>1</v>
      </c>
      <c r="C89" s="234" t="s">
        <v>103</v>
      </c>
      <c r="D89" s="234">
        <v>400</v>
      </c>
      <c r="E89" s="234">
        <v>688</v>
      </c>
      <c r="F89" s="168">
        <v>1</v>
      </c>
      <c r="G89" s="169">
        <v>1</v>
      </c>
      <c r="I89" s="318">
        <v>1</v>
      </c>
      <c r="J89" s="307" t="s">
        <v>103</v>
      </c>
      <c r="K89" s="307">
        <v>400</v>
      </c>
      <c r="L89" s="307">
        <v>533</v>
      </c>
      <c r="M89" s="308">
        <v>1</v>
      </c>
      <c r="N89" s="319">
        <v>1</v>
      </c>
      <c r="P89" s="279">
        <v>1</v>
      </c>
      <c r="Q89" s="234" t="s">
        <v>103</v>
      </c>
      <c r="R89" s="234">
        <v>400</v>
      </c>
      <c r="S89" s="234">
        <v>804</v>
      </c>
      <c r="T89" s="168">
        <v>1</v>
      </c>
      <c r="U89" s="169">
        <v>1</v>
      </c>
      <c r="W89" s="61">
        <v>1</v>
      </c>
      <c r="X89" s="62" t="s">
        <v>103</v>
      </c>
      <c r="Y89" s="62">
        <v>400</v>
      </c>
      <c r="Z89" s="62">
        <v>860</v>
      </c>
      <c r="AA89" s="63">
        <v>1</v>
      </c>
      <c r="AB89" s="64">
        <v>1</v>
      </c>
      <c r="AD89" s="128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N89"/>
      <c r="CO89"/>
      <c r="CP89"/>
      <c r="CQ89"/>
      <c r="CR89"/>
      <c r="CS89"/>
      <c r="CT89"/>
      <c r="CU89"/>
      <c r="CV89"/>
      <c r="CW89"/>
      <c r="CX89"/>
      <c r="CY89"/>
    </row>
    <row r="90" spans="2:103" ht="15.75">
      <c r="B90" s="61">
        <v>1</v>
      </c>
      <c r="C90" s="234" t="s">
        <v>36</v>
      </c>
      <c r="D90" s="234">
        <v>400</v>
      </c>
      <c r="E90" s="234">
        <v>890</v>
      </c>
      <c r="F90" s="168">
        <v>1</v>
      </c>
      <c r="G90" s="169">
        <v>1</v>
      </c>
      <c r="I90" s="318">
        <v>22</v>
      </c>
      <c r="J90" s="307" t="s">
        <v>36</v>
      </c>
      <c r="K90" s="307">
        <v>400</v>
      </c>
      <c r="L90" s="307">
        <v>846</v>
      </c>
      <c r="M90" s="308">
        <v>0.9925</v>
      </c>
      <c r="N90" s="319">
        <v>0.9922321428571429</v>
      </c>
      <c r="P90" s="279">
        <v>1</v>
      </c>
      <c r="Q90" s="234" t="s">
        <v>36</v>
      </c>
      <c r="R90" s="234">
        <v>400</v>
      </c>
      <c r="S90" s="234">
        <v>895</v>
      </c>
      <c r="T90" s="168">
        <v>1</v>
      </c>
      <c r="U90" s="169">
        <v>1</v>
      </c>
      <c r="W90" s="61">
        <v>1</v>
      </c>
      <c r="X90" s="62" t="s">
        <v>36</v>
      </c>
      <c r="Y90" s="62">
        <v>400</v>
      </c>
      <c r="Z90" s="62">
        <v>705</v>
      </c>
      <c r="AA90" s="63">
        <v>1</v>
      </c>
      <c r="AB90" s="64">
        <v>1</v>
      </c>
      <c r="AD90" s="128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N90"/>
      <c r="CO90"/>
      <c r="CP90"/>
      <c r="CQ90"/>
      <c r="CR90"/>
      <c r="CS90"/>
      <c r="CT90"/>
      <c r="CU90"/>
      <c r="CV90"/>
      <c r="CW90"/>
      <c r="CX90"/>
      <c r="CY90"/>
    </row>
    <row r="91" spans="2:103" ht="15.75">
      <c r="B91" s="61">
        <v>1</v>
      </c>
      <c r="C91" s="234" t="s">
        <v>24</v>
      </c>
      <c r="D91" s="234">
        <v>400</v>
      </c>
      <c r="E91" s="234">
        <v>914</v>
      </c>
      <c r="F91" s="168">
        <v>1</v>
      </c>
      <c r="G91" s="169">
        <v>1</v>
      </c>
      <c r="I91" s="318">
        <v>1</v>
      </c>
      <c r="J91" s="307" t="s">
        <v>24</v>
      </c>
      <c r="K91" s="307">
        <v>400</v>
      </c>
      <c r="L91" s="307">
        <v>900</v>
      </c>
      <c r="M91" s="308">
        <v>1</v>
      </c>
      <c r="N91" s="319">
        <v>1</v>
      </c>
      <c r="P91" s="279">
        <v>1</v>
      </c>
      <c r="Q91" s="234" t="s">
        <v>24</v>
      </c>
      <c r="R91" s="234">
        <v>400</v>
      </c>
      <c r="S91" s="234">
        <v>885</v>
      </c>
      <c r="T91" s="168">
        <v>1</v>
      </c>
      <c r="U91" s="169">
        <v>1</v>
      </c>
      <c r="W91" s="61">
        <v>1</v>
      </c>
      <c r="X91" s="62" t="s">
        <v>24</v>
      </c>
      <c r="Y91" s="62">
        <v>400</v>
      </c>
      <c r="Z91" s="62">
        <v>706</v>
      </c>
      <c r="AA91" s="63">
        <v>1</v>
      </c>
      <c r="AB91" s="64">
        <v>1</v>
      </c>
      <c r="AD91" s="128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N91"/>
      <c r="CO91"/>
      <c r="CP91"/>
      <c r="CQ91"/>
      <c r="CR91"/>
      <c r="CS91"/>
      <c r="CT91"/>
      <c r="CU91"/>
      <c r="CV91"/>
      <c r="CW91"/>
      <c r="CX91"/>
      <c r="CY91"/>
    </row>
    <row r="92" spans="2:103" ht="15.75">
      <c r="B92" s="61">
        <v>1</v>
      </c>
      <c r="C92" s="234" t="s">
        <v>52</v>
      </c>
      <c r="D92" s="234">
        <v>400</v>
      </c>
      <c r="E92" s="234">
        <v>772</v>
      </c>
      <c r="F92" s="168">
        <v>1</v>
      </c>
      <c r="G92" s="169">
        <v>1</v>
      </c>
      <c r="I92" s="318">
        <v>1</v>
      </c>
      <c r="J92" s="307" t="s">
        <v>52</v>
      </c>
      <c r="K92" s="307">
        <v>400</v>
      </c>
      <c r="L92" s="307">
        <v>723</v>
      </c>
      <c r="M92" s="308">
        <v>1</v>
      </c>
      <c r="N92" s="319">
        <v>1</v>
      </c>
      <c r="P92" s="279">
        <v>1</v>
      </c>
      <c r="Q92" s="234" t="s">
        <v>52</v>
      </c>
      <c r="R92" s="234">
        <v>400</v>
      </c>
      <c r="S92" s="234">
        <v>533</v>
      </c>
      <c r="T92" s="168">
        <v>1</v>
      </c>
      <c r="U92" s="169">
        <v>1</v>
      </c>
      <c r="W92" s="61">
        <v>1</v>
      </c>
      <c r="X92" s="62" t="s">
        <v>52</v>
      </c>
      <c r="Y92" s="62">
        <v>400</v>
      </c>
      <c r="Z92" s="62">
        <v>478</v>
      </c>
      <c r="AA92" s="63">
        <v>1</v>
      </c>
      <c r="AB92" s="64">
        <v>1</v>
      </c>
      <c r="AD92" s="128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N92"/>
      <c r="CO92"/>
      <c r="CP92"/>
      <c r="CQ92"/>
      <c r="CR92"/>
      <c r="CS92"/>
      <c r="CT92"/>
      <c r="CU92"/>
      <c r="CV92"/>
      <c r="CW92"/>
      <c r="CX92"/>
      <c r="CY92"/>
    </row>
    <row r="93" spans="2:103" ht="15.75">
      <c r="B93" s="61">
        <v>31</v>
      </c>
      <c r="C93" s="234" t="s">
        <v>165</v>
      </c>
      <c r="D93" s="234">
        <v>400</v>
      </c>
      <c r="E93" s="234">
        <v>367</v>
      </c>
      <c r="F93" s="168">
        <v>0.9898</v>
      </c>
      <c r="G93" s="169">
        <v>0.9783999999999999</v>
      </c>
      <c r="I93" s="318">
        <v>31</v>
      </c>
      <c r="J93" s="309" t="s">
        <v>165</v>
      </c>
      <c r="K93" s="307">
        <v>400</v>
      </c>
      <c r="L93" s="307">
        <v>404</v>
      </c>
      <c r="M93" s="308">
        <v>0.9588</v>
      </c>
      <c r="N93" s="319">
        <v>0.9774327868852459</v>
      </c>
      <c r="P93" s="279">
        <v>42</v>
      </c>
      <c r="Q93" s="234" t="s">
        <v>201</v>
      </c>
      <c r="R93" s="234">
        <v>400</v>
      </c>
      <c r="S93" s="234">
        <v>354</v>
      </c>
      <c r="T93" s="168">
        <v>0.9597</v>
      </c>
      <c r="U93" s="169">
        <v>0.95685</v>
      </c>
      <c r="W93" s="61">
        <v>23</v>
      </c>
      <c r="X93" s="62" t="s">
        <v>165</v>
      </c>
      <c r="Y93" s="62">
        <v>400</v>
      </c>
      <c r="Z93" s="62">
        <v>409</v>
      </c>
      <c r="AA93" s="63">
        <v>0.945</v>
      </c>
      <c r="AB93" s="64">
        <v>0.9724999999999999</v>
      </c>
      <c r="AD93" s="128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N93"/>
      <c r="CO93"/>
      <c r="CP93"/>
      <c r="CQ93"/>
      <c r="CR93"/>
      <c r="CS93"/>
      <c r="CT93"/>
      <c r="CU93"/>
      <c r="CV93"/>
      <c r="CW93"/>
      <c r="CX93"/>
      <c r="CY93"/>
    </row>
    <row r="94" spans="2:103" ht="15.75">
      <c r="B94" s="350">
        <v>73</v>
      </c>
      <c r="C94" s="351" t="s">
        <v>114</v>
      </c>
      <c r="D94" s="351">
        <v>1500</v>
      </c>
      <c r="E94" s="351">
        <v>775</v>
      </c>
      <c r="F94" s="352">
        <v>0.4014</v>
      </c>
      <c r="G94" s="353">
        <v>0.5252518207282914</v>
      </c>
      <c r="I94" s="323">
        <v>75</v>
      </c>
      <c r="J94" s="312" t="s">
        <v>114</v>
      </c>
      <c r="K94" s="312">
        <v>1500</v>
      </c>
      <c r="L94" s="312">
        <v>688</v>
      </c>
      <c r="M94" s="313">
        <v>0.3231</v>
      </c>
      <c r="N94" s="327">
        <v>0.5195333333333333</v>
      </c>
      <c r="P94" s="286">
        <v>81</v>
      </c>
      <c r="Q94" s="284" t="s">
        <v>114</v>
      </c>
      <c r="R94" s="284">
        <v>1500</v>
      </c>
      <c r="S94" s="284">
        <v>591</v>
      </c>
      <c r="T94" s="283">
        <v>0.2916</v>
      </c>
      <c r="U94" s="282">
        <v>0.39100625</v>
      </c>
      <c r="W94" s="141">
        <v>71</v>
      </c>
      <c r="X94" s="181" t="s">
        <v>114</v>
      </c>
      <c r="Y94" s="181">
        <v>1500</v>
      </c>
      <c r="Z94" s="181">
        <v>474</v>
      </c>
      <c r="AA94" s="182">
        <v>0.2202</v>
      </c>
      <c r="AB94" s="183">
        <v>0.32008111587982835</v>
      </c>
      <c r="AD94" s="128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N94"/>
      <c r="CO94"/>
      <c r="CP94"/>
      <c r="CQ94"/>
      <c r="CR94"/>
      <c r="CS94"/>
      <c r="CT94"/>
      <c r="CU94"/>
      <c r="CV94"/>
      <c r="CW94"/>
      <c r="CX94"/>
      <c r="CY94"/>
    </row>
    <row r="95" spans="2:103" ht="15.75">
      <c r="B95" s="61">
        <v>6</v>
      </c>
      <c r="C95" s="234" t="s">
        <v>13</v>
      </c>
      <c r="D95" s="234">
        <v>700</v>
      </c>
      <c r="E95" s="234">
        <v>1752</v>
      </c>
      <c r="F95" s="168">
        <v>0.9973</v>
      </c>
      <c r="G95" s="169">
        <v>0.99865</v>
      </c>
      <c r="I95" s="318">
        <v>2</v>
      </c>
      <c r="J95" s="307" t="s">
        <v>13</v>
      </c>
      <c r="K95" s="307">
        <v>700</v>
      </c>
      <c r="L95" s="307">
        <v>1871</v>
      </c>
      <c r="M95" s="308">
        <v>0.999</v>
      </c>
      <c r="N95" s="319">
        <v>0.9995</v>
      </c>
      <c r="P95" s="279">
        <v>1</v>
      </c>
      <c r="Q95" s="234" t="s">
        <v>13</v>
      </c>
      <c r="R95" s="234">
        <v>700</v>
      </c>
      <c r="S95" s="234">
        <v>1975</v>
      </c>
      <c r="T95" s="168">
        <v>1</v>
      </c>
      <c r="U95" s="169">
        <v>1</v>
      </c>
      <c r="W95" s="61">
        <v>1</v>
      </c>
      <c r="X95" s="62" t="s">
        <v>13</v>
      </c>
      <c r="Y95" s="62">
        <v>700</v>
      </c>
      <c r="Z95" s="62">
        <v>1813</v>
      </c>
      <c r="AA95" s="63">
        <v>1</v>
      </c>
      <c r="AB95" s="64">
        <v>1</v>
      </c>
      <c r="AD95" s="128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N95"/>
      <c r="CO95"/>
      <c r="CP95"/>
      <c r="CQ95"/>
      <c r="CR95"/>
      <c r="CS95"/>
      <c r="CT95"/>
      <c r="CU95"/>
      <c r="CV95"/>
      <c r="CW95"/>
      <c r="CX95"/>
      <c r="CY95"/>
    </row>
    <row r="96" spans="2:103" ht="15.75">
      <c r="B96" s="61">
        <v>37</v>
      </c>
      <c r="C96" s="234" t="s">
        <v>99</v>
      </c>
      <c r="D96" s="234">
        <v>400</v>
      </c>
      <c r="E96" s="234">
        <v>339</v>
      </c>
      <c r="F96" s="168">
        <v>0.9953</v>
      </c>
      <c r="G96" s="169">
        <v>0.96715</v>
      </c>
      <c r="I96" s="318">
        <v>8</v>
      </c>
      <c r="J96" s="307" t="s">
        <v>99</v>
      </c>
      <c r="K96" s="307">
        <v>400</v>
      </c>
      <c r="L96" s="307">
        <v>427</v>
      </c>
      <c r="M96" s="308">
        <v>0.9974</v>
      </c>
      <c r="N96" s="319">
        <v>0.9986999999999999</v>
      </c>
      <c r="P96" s="279">
        <v>25</v>
      </c>
      <c r="Q96" s="234" t="s">
        <v>99</v>
      </c>
      <c r="R96" s="234">
        <v>400</v>
      </c>
      <c r="S96" s="234">
        <v>424</v>
      </c>
      <c r="T96" s="168">
        <v>0.9928</v>
      </c>
      <c r="U96" s="169">
        <v>0.9964</v>
      </c>
      <c r="W96" s="61">
        <v>9</v>
      </c>
      <c r="X96" s="62" t="s">
        <v>99</v>
      </c>
      <c r="Y96" s="62">
        <v>400</v>
      </c>
      <c r="Z96" s="62">
        <v>522</v>
      </c>
      <c r="AA96" s="63">
        <v>0.9945</v>
      </c>
      <c r="AB96" s="64">
        <v>0.9965697278911565</v>
      </c>
      <c r="AD96" s="128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N96"/>
      <c r="CO96"/>
      <c r="CP96"/>
      <c r="CQ96"/>
      <c r="CR96"/>
      <c r="CS96"/>
      <c r="CT96"/>
      <c r="CU96"/>
      <c r="CV96"/>
      <c r="CW96"/>
      <c r="CX96"/>
      <c r="CY96"/>
    </row>
    <row r="97" spans="2:103" ht="15.75">
      <c r="B97" s="61">
        <v>10</v>
      </c>
      <c r="C97" s="234" t="s">
        <v>17</v>
      </c>
      <c r="D97" s="234">
        <v>400</v>
      </c>
      <c r="E97" s="234">
        <v>474</v>
      </c>
      <c r="F97" s="168">
        <v>0.9947</v>
      </c>
      <c r="G97" s="169">
        <v>0.99735</v>
      </c>
      <c r="I97" s="318">
        <v>17</v>
      </c>
      <c r="J97" s="307" t="s">
        <v>17</v>
      </c>
      <c r="K97" s="307">
        <v>400</v>
      </c>
      <c r="L97" s="307">
        <v>560</v>
      </c>
      <c r="M97" s="308">
        <v>0.9931</v>
      </c>
      <c r="N97" s="319">
        <v>0.9951180190930787</v>
      </c>
      <c r="P97" s="279">
        <v>13</v>
      </c>
      <c r="Q97" s="234" t="s">
        <v>17</v>
      </c>
      <c r="R97" s="234">
        <v>400</v>
      </c>
      <c r="S97" s="234">
        <v>625</v>
      </c>
      <c r="T97" s="168">
        <v>0.996</v>
      </c>
      <c r="U97" s="169">
        <v>0.998</v>
      </c>
      <c r="W97" s="61">
        <v>1</v>
      </c>
      <c r="X97" s="62" t="s">
        <v>17</v>
      </c>
      <c r="Y97" s="62">
        <v>400</v>
      </c>
      <c r="Z97" s="62">
        <v>470</v>
      </c>
      <c r="AA97" s="63">
        <v>1</v>
      </c>
      <c r="AB97" s="64">
        <v>1</v>
      </c>
      <c r="AD97" s="128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N97"/>
      <c r="CO97"/>
      <c r="CP97"/>
      <c r="CQ97"/>
      <c r="CR97"/>
      <c r="CS97"/>
      <c r="CT97"/>
      <c r="CU97"/>
      <c r="CV97"/>
      <c r="CW97"/>
      <c r="CX97"/>
      <c r="CY97"/>
    </row>
    <row r="98" spans="2:103" ht="15.75">
      <c r="B98" s="61">
        <v>50</v>
      </c>
      <c r="C98" s="234" t="s">
        <v>8</v>
      </c>
      <c r="D98" s="234">
        <v>700</v>
      </c>
      <c r="E98" s="234">
        <v>1149</v>
      </c>
      <c r="F98" s="168">
        <v>0.8596</v>
      </c>
      <c r="G98" s="169">
        <v>0.9227133858267718</v>
      </c>
      <c r="I98" s="318">
        <v>39</v>
      </c>
      <c r="J98" s="307" t="s">
        <v>8</v>
      </c>
      <c r="K98" s="307">
        <v>700</v>
      </c>
      <c r="L98" s="307">
        <v>1414</v>
      </c>
      <c r="M98" s="308">
        <v>0.9244</v>
      </c>
      <c r="N98" s="319">
        <v>0.9610657844990549</v>
      </c>
      <c r="P98" s="279">
        <v>56</v>
      </c>
      <c r="Q98" s="234" t="s">
        <v>8</v>
      </c>
      <c r="R98" s="234">
        <v>700</v>
      </c>
      <c r="S98" s="234">
        <v>1094</v>
      </c>
      <c r="T98" s="168">
        <v>0.8533</v>
      </c>
      <c r="U98" s="169">
        <v>0.9169349740932642</v>
      </c>
      <c r="W98" s="61">
        <v>34</v>
      </c>
      <c r="X98" s="62" t="s">
        <v>8</v>
      </c>
      <c r="Y98" s="62">
        <v>700</v>
      </c>
      <c r="Z98" s="62">
        <v>1006</v>
      </c>
      <c r="AA98" s="63">
        <v>0.9082</v>
      </c>
      <c r="AB98" s="64">
        <v>0.9523905982905982</v>
      </c>
      <c r="AD98" s="12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N98"/>
      <c r="CO98"/>
      <c r="CP98"/>
      <c r="CQ98"/>
      <c r="CR98"/>
      <c r="CS98"/>
      <c r="CT98"/>
      <c r="CU98"/>
      <c r="CV98"/>
      <c r="CW98"/>
      <c r="CX98"/>
      <c r="CY98"/>
    </row>
    <row r="99" spans="2:103" ht="15.75">
      <c r="B99" s="61">
        <v>17</v>
      </c>
      <c r="C99" s="234" t="s">
        <v>81</v>
      </c>
      <c r="D99" s="234">
        <v>400</v>
      </c>
      <c r="E99" s="234">
        <v>711</v>
      </c>
      <c r="F99" s="168">
        <v>0.9926</v>
      </c>
      <c r="G99" s="169">
        <v>0.9957082840236686</v>
      </c>
      <c r="I99" s="318">
        <v>10</v>
      </c>
      <c r="J99" s="307" t="s">
        <v>81</v>
      </c>
      <c r="K99" s="307">
        <v>400</v>
      </c>
      <c r="L99" s="307">
        <v>835</v>
      </c>
      <c r="M99" s="308">
        <v>0.9989</v>
      </c>
      <c r="N99" s="319">
        <v>0.9984680032733224</v>
      </c>
      <c r="P99" s="279">
        <v>16</v>
      </c>
      <c r="Q99" s="234" t="s">
        <v>81</v>
      </c>
      <c r="R99" s="234">
        <v>400</v>
      </c>
      <c r="S99" s="234">
        <v>854</v>
      </c>
      <c r="T99" s="168">
        <v>0.9964</v>
      </c>
      <c r="U99" s="169">
        <v>0.997705766062603</v>
      </c>
      <c r="W99" s="61">
        <v>7</v>
      </c>
      <c r="X99" s="62" t="s">
        <v>81</v>
      </c>
      <c r="Y99" s="62">
        <v>400</v>
      </c>
      <c r="Z99" s="62">
        <v>808</v>
      </c>
      <c r="AA99" s="63">
        <v>0.996</v>
      </c>
      <c r="AB99" s="64">
        <v>0.998</v>
      </c>
      <c r="AD99" s="128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N99"/>
      <c r="CO99"/>
      <c r="CP99"/>
      <c r="CQ99"/>
      <c r="CR99"/>
      <c r="CS99"/>
      <c r="CT99"/>
      <c r="CU99"/>
      <c r="CV99"/>
      <c r="CW99"/>
      <c r="CX99"/>
      <c r="CY99"/>
    </row>
    <row r="100" spans="2:30" s="16" customFormat="1" ht="16.5" thickBot="1">
      <c r="B100" s="65">
        <v>3</v>
      </c>
      <c r="C100" s="170" t="s">
        <v>110</v>
      </c>
      <c r="D100" s="170">
        <v>400</v>
      </c>
      <c r="E100" s="170">
        <v>591</v>
      </c>
      <c r="F100" s="171">
        <v>0.9984</v>
      </c>
      <c r="G100" s="172">
        <v>0.9992</v>
      </c>
      <c r="I100" s="322">
        <v>1</v>
      </c>
      <c r="J100" s="324" t="s">
        <v>110</v>
      </c>
      <c r="K100" s="324">
        <v>400</v>
      </c>
      <c r="L100" s="324">
        <v>661</v>
      </c>
      <c r="M100" s="325">
        <v>1</v>
      </c>
      <c r="N100" s="326">
        <v>1</v>
      </c>
      <c r="P100" s="285">
        <v>15</v>
      </c>
      <c r="Q100" s="170" t="s">
        <v>110</v>
      </c>
      <c r="R100" s="170">
        <v>400</v>
      </c>
      <c r="S100" s="170">
        <v>703</v>
      </c>
      <c r="T100" s="171">
        <v>0.9956</v>
      </c>
      <c r="U100" s="172">
        <v>0.9978</v>
      </c>
      <c r="W100" s="65">
        <v>3</v>
      </c>
      <c r="X100" s="66" t="s">
        <v>110</v>
      </c>
      <c r="Y100" s="66">
        <v>400</v>
      </c>
      <c r="Z100" s="66">
        <v>593</v>
      </c>
      <c r="AA100" s="67">
        <v>1</v>
      </c>
      <c r="AB100" s="68">
        <v>0.9991935483870968</v>
      </c>
      <c r="AD100" s="128"/>
    </row>
    <row r="101" spans="2:44" s="16" customFormat="1" ht="15">
      <c r="B101" s="17"/>
      <c r="C101"/>
      <c r="D101"/>
      <c r="E101"/>
      <c r="F101"/>
      <c r="G101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</row>
    <row r="102" spans="30:44" s="16" customFormat="1" ht="15"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</row>
    <row r="103" spans="30:44" s="16" customFormat="1" ht="15"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</row>
    <row r="104" spans="30:44" s="16" customFormat="1" ht="15"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</row>
    <row r="105" spans="30:44" s="16" customFormat="1" ht="15"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</row>
    <row r="106" spans="30:44" s="16" customFormat="1" ht="15"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</row>
    <row r="107" spans="30:44" s="16" customFormat="1" ht="15"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</row>
    <row r="108" spans="30:44" s="16" customFormat="1" ht="15"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</row>
    <row r="109" spans="30:44" s="16" customFormat="1" ht="15"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</row>
    <row r="110" spans="30:44" s="16" customFormat="1" ht="15"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</row>
    <row r="111" spans="30:44" s="16" customFormat="1" ht="15"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</row>
    <row r="112" spans="30:44" s="16" customFormat="1" ht="15"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</row>
    <row r="113" spans="30:44" s="16" customFormat="1" ht="15"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</row>
    <row r="114" spans="30:44" s="16" customFormat="1" ht="15"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</row>
    <row r="115" spans="30:44" s="16" customFormat="1" ht="15"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</row>
    <row r="116" spans="30:44" s="16" customFormat="1" ht="15"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</row>
    <row r="117" spans="30:44" s="16" customFormat="1" ht="15"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</row>
    <row r="118" spans="30:44" s="16" customFormat="1" ht="15"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</row>
    <row r="119" spans="30:44" s="16" customFormat="1" ht="15"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</row>
    <row r="120" spans="30:44" s="16" customFormat="1" ht="15"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</row>
    <row r="121" spans="30:44" s="16" customFormat="1" ht="15"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</row>
    <row r="122" spans="30:44" s="16" customFormat="1" ht="15"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</row>
    <row r="123" spans="30:44" s="16" customFormat="1" ht="15"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</row>
    <row r="124" spans="30:44" s="16" customFormat="1" ht="15"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</row>
    <row r="125" spans="30:44" s="16" customFormat="1" ht="15"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</row>
    <row r="126" spans="30:44" s="16" customFormat="1" ht="15"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</row>
    <row r="127" spans="30:44" s="16" customFormat="1" ht="15"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</row>
    <row r="128" spans="30:44" s="16" customFormat="1" ht="15"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</row>
    <row r="129" spans="30:44" s="16" customFormat="1" ht="15"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</row>
    <row r="130" spans="30:44" s="16" customFormat="1" ht="15"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</row>
    <row r="131" spans="30:44" s="16" customFormat="1" ht="15"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</row>
    <row r="132" spans="30:44" s="16" customFormat="1" ht="15"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</row>
    <row r="133" spans="30:44" s="16" customFormat="1" ht="15"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</row>
    <row r="134" spans="30:44" s="16" customFormat="1" ht="15"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</row>
    <row r="135" spans="30:44" s="16" customFormat="1" ht="15"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</row>
    <row r="136" spans="30:44" s="16" customFormat="1" ht="15"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</row>
    <row r="137" spans="30:44" s="16" customFormat="1" ht="15"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</row>
    <row r="138" spans="30:44" s="16" customFormat="1" ht="15"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</row>
    <row r="139" spans="30:44" s="16" customFormat="1" ht="15"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</row>
    <row r="140" spans="30:44" s="16" customFormat="1" ht="15"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</row>
    <row r="141" spans="30:44" s="16" customFormat="1" ht="15"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</row>
    <row r="142" spans="30:44" s="16" customFormat="1" ht="15"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</row>
    <row r="143" spans="30:44" s="16" customFormat="1" ht="15"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</row>
    <row r="144" spans="30:44" s="16" customFormat="1" ht="15"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</row>
    <row r="145" spans="30:44" s="16" customFormat="1" ht="15"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</row>
    <row r="146" spans="30:44" s="16" customFormat="1" ht="15"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</row>
    <row r="147" spans="30:44" s="16" customFormat="1" ht="15"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</row>
    <row r="148" spans="30:44" s="16" customFormat="1" ht="15"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</row>
    <row r="149" spans="30:44" s="16" customFormat="1" ht="15"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</row>
    <row r="150" spans="30:44" s="16" customFormat="1" ht="15"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</row>
    <row r="151" spans="30:44" s="16" customFormat="1" ht="15"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</row>
    <row r="152" spans="30:44" s="16" customFormat="1" ht="15"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</row>
    <row r="153" spans="30:44" s="16" customFormat="1" ht="15"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</row>
    <row r="154" spans="30:44" s="16" customFormat="1" ht="15"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</row>
    <row r="155" spans="30:44" s="16" customFormat="1" ht="15"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</row>
    <row r="156" spans="30:44" s="16" customFormat="1" ht="15"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</row>
    <row r="157" spans="30:44" s="16" customFormat="1" ht="15"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</row>
    <row r="158" spans="30:44" s="16" customFormat="1" ht="15"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</row>
    <row r="159" spans="30:44" s="16" customFormat="1" ht="15"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</row>
    <row r="160" spans="30:44" s="16" customFormat="1" ht="15"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</row>
    <row r="161" spans="30:44" s="16" customFormat="1" ht="15"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</row>
    <row r="162" spans="30:44" s="16" customFormat="1" ht="15"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</row>
    <row r="163" spans="30:44" s="16" customFormat="1" ht="15"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</row>
    <row r="164" spans="30:44" s="16" customFormat="1" ht="15"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</row>
    <row r="165" spans="30:44" s="16" customFormat="1" ht="15"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</row>
    <row r="166" spans="30:44" s="16" customFormat="1" ht="15"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</row>
    <row r="167" spans="30:44" s="16" customFormat="1" ht="15"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</row>
    <row r="168" spans="30:44" s="16" customFormat="1" ht="15"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</row>
    <row r="169" spans="30:44" s="16" customFormat="1" ht="15"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</row>
    <row r="170" spans="30:44" s="16" customFormat="1" ht="15"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</row>
    <row r="171" spans="30:44" s="16" customFormat="1" ht="15"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</row>
    <row r="172" spans="30:44" s="16" customFormat="1" ht="15"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</row>
    <row r="173" spans="30:44" s="16" customFormat="1" ht="15"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</row>
    <row r="174" spans="30:44" s="16" customFormat="1" ht="15"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</row>
    <row r="175" spans="30:44" s="16" customFormat="1" ht="15"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</row>
    <row r="176" spans="30:44" s="16" customFormat="1" ht="15"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</row>
    <row r="177" spans="30:44" s="16" customFormat="1" ht="15"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</row>
    <row r="178" spans="30:44" s="16" customFormat="1" ht="15"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</row>
    <row r="179" spans="30:44" s="16" customFormat="1" ht="15"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</row>
    <row r="180" spans="30:44" s="16" customFormat="1" ht="15"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</row>
    <row r="181" spans="30:44" s="16" customFormat="1" ht="15"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</row>
    <row r="182" spans="30:44" s="16" customFormat="1" ht="15"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</row>
    <row r="183" spans="30:44" s="16" customFormat="1" ht="15"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</row>
    <row r="184" spans="30:44" s="16" customFormat="1" ht="15"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</row>
    <row r="185" spans="30:44" s="16" customFormat="1" ht="15"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</row>
    <row r="186" spans="30:44" s="16" customFormat="1" ht="15"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</row>
    <row r="187" spans="30:44" s="16" customFormat="1" ht="15"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</row>
    <row r="188" spans="30:44" s="16" customFormat="1" ht="15"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</row>
    <row r="189" spans="30:44" s="16" customFormat="1" ht="15"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</row>
    <row r="190" spans="30:44" s="16" customFormat="1" ht="15"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</row>
    <row r="191" spans="30:44" s="16" customFormat="1" ht="15"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</row>
    <row r="192" spans="30:44" s="16" customFormat="1" ht="15"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</row>
    <row r="193" spans="30:44" s="16" customFormat="1" ht="15"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</row>
    <row r="194" spans="30:44" s="16" customFormat="1" ht="15"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</row>
    <row r="195" spans="30:44" s="16" customFormat="1" ht="15"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</row>
    <row r="196" spans="30:44" s="16" customFormat="1" ht="15"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</row>
    <row r="197" spans="30:44" s="16" customFormat="1" ht="15"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</row>
    <row r="198" spans="30:44" s="16" customFormat="1" ht="15"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</row>
    <row r="199" spans="30:44" s="16" customFormat="1" ht="15"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</row>
    <row r="200" spans="30:44" s="16" customFormat="1" ht="15"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</row>
    <row r="201" spans="30:44" s="16" customFormat="1" ht="15"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</row>
    <row r="202" spans="30:44" s="16" customFormat="1" ht="15"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</row>
    <row r="203" spans="30:44" s="16" customFormat="1" ht="15"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</row>
    <row r="204" spans="30:44" s="16" customFormat="1" ht="15"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</row>
    <row r="205" spans="30:44" s="16" customFormat="1" ht="15"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</row>
    <row r="206" spans="30:44" s="16" customFormat="1" ht="15"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</row>
    <row r="207" spans="30:44" s="16" customFormat="1" ht="15"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</row>
    <row r="208" spans="30:44" s="16" customFormat="1" ht="15"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</row>
    <row r="209" spans="30:44" s="16" customFormat="1" ht="15"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</row>
    <row r="210" spans="30:44" s="16" customFormat="1" ht="15"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</row>
    <row r="211" spans="30:44" s="16" customFormat="1" ht="15"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</row>
    <row r="212" spans="30:44" s="16" customFormat="1" ht="15"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</row>
    <row r="213" spans="30:44" s="16" customFormat="1" ht="15"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</row>
    <row r="214" spans="30:44" s="16" customFormat="1" ht="15"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</row>
    <row r="215" spans="30:44" s="16" customFormat="1" ht="15"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</row>
    <row r="216" spans="30:44" s="16" customFormat="1" ht="15"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</row>
    <row r="217" spans="30:44" s="16" customFormat="1" ht="15"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</row>
    <row r="218" spans="30:44" s="16" customFormat="1" ht="15"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</row>
    <row r="219" spans="30:44" s="16" customFormat="1" ht="15"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</row>
    <row r="220" spans="30:44" s="16" customFormat="1" ht="15"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</row>
    <row r="221" spans="30:44" s="16" customFormat="1" ht="15"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</row>
    <row r="222" spans="30:44" s="16" customFormat="1" ht="15"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</row>
    <row r="223" spans="30:44" s="16" customFormat="1" ht="15"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</row>
    <row r="224" spans="30:44" s="16" customFormat="1" ht="15"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</row>
    <row r="225" spans="30:44" s="16" customFormat="1" ht="15"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</row>
    <row r="226" spans="30:44" s="16" customFormat="1" ht="15"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</row>
    <row r="227" spans="30:44" s="16" customFormat="1" ht="15"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</row>
    <row r="228" spans="30:44" s="16" customFormat="1" ht="15"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</row>
    <row r="229" spans="30:44" s="16" customFormat="1" ht="15"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</row>
    <row r="230" spans="30:44" s="16" customFormat="1" ht="15"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</row>
    <row r="231" spans="30:44" s="16" customFormat="1" ht="15"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</row>
    <row r="232" spans="30:44" s="16" customFormat="1" ht="15"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</row>
    <row r="233" spans="30:44" s="16" customFormat="1" ht="15"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</row>
    <row r="234" spans="30:44" s="16" customFormat="1" ht="15"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</row>
    <row r="235" spans="30:44" s="16" customFormat="1" ht="15"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</row>
    <row r="236" spans="30:44" s="16" customFormat="1" ht="15"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</row>
    <row r="237" spans="30:44" s="16" customFormat="1" ht="15"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</row>
    <row r="238" spans="30:44" s="16" customFormat="1" ht="15"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</row>
    <row r="239" spans="30:44" s="16" customFormat="1" ht="15"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</row>
    <row r="240" spans="30:44" s="16" customFormat="1" ht="15"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</row>
    <row r="241" spans="30:44" s="16" customFormat="1" ht="15"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</row>
    <row r="242" spans="30:44" s="16" customFormat="1" ht="15"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</row>
    <row r="243" spans="30:44" s="16" customFormat="1" ht="15"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</row>
    <row r="244" spans="30:44" s="16" customFormat="1" ht="15"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</row>
    <row r="245" spans="30:44" s="16" customFormat="1" ht="15"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</row>
    <row r="246" spans="30:44" s="16" customFormat="1" ht="15"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</row>
    <row r="247" spans="30:44" s="16" customFormat="1" ht="15"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</row>
    <row r="248" spans="30:44" s="16" customFormat="1" ht="15"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</row>
    <row r="249" spans="30:44" s="16" customFormat="1" ht="15"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</row>
    <row r="250" spans="30:44" s="16" customFormat="1" ht="15"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</row>
    <row r="251" spans="30:44" s="16" customFormat="1" ht="15"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</row>
    <row r="252" spans="30:44" s="16" customFormat="1" ht="15"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</row>
    <row r="253" spans="30:44" s="16" customFormat="1" ht="15"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</row>
    <row r="254" spans="30:44" s="16" customFormat="1" ht="15"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</row>
    <row r="255" spans="30:44" s="16" customFormat="1" ht="15"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</row>
    <row r="256" spans="30:44" s="16" customFormat="1" ht="15"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</row>
    <row r="257" spans="30:44" s="16" customFormat="1" ht="15"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</row>
    <row r="258" spans="30:44" s="16" customFormat="1" ht="15"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</row>
    <row r="259" spans="30:44" s="16" customFormat="1" ht="15"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</row>
    <row r="260" spans="30:44" s="16" customFormat="1" ht="15"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</row>
    <row r="261" spans="30:44" s="16" customFormat="1" ht="15"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</row>
    <row r="262" spans="30:44" s="16" customFormat="1" ht="15"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</row>
    <row r="263" spans="30:44" s="16" customFormat="1" ht="15"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</row>
    <row r="264" spans="30:44" s="16" customFormat="1" ht="15"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</row>
    <row r="265" spans="30:44" s="16" customFormat="1" ht="15"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</row>
    <row r="266" spans="30:44" s="16" customFormat="1" ht="15"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</row>
    <row r="267" spans="30:44" s="16" customFormat="1" ht="15"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</row>
    <row r="268" spans="30:44" s="16" customFormat="1" ht="15"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</row>
    <row r="269" spans="30:44" s="16" customFormat="1" ht="15"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</row>
    <row r="270" spans="30:44" s="16" customFormat="1" ht="15"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</row>
    <row r="271" spans="30:44" s="16" customFormat="1" ht="15"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</row>
    <row r="272" spans="30:44" s="16" customFormat="1" ht="15"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</row>
    <row r="273" spans="30:44" s="16" customFormat="1" ht="15"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</row>
    <row r="274" spans="30:44" s="16" customFormat="1" ht="15"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</row>
    <row r="275" spans="30:44" s="16" customFormat="1" ht="15"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</row>
    <row r="276" spans="30:44" s="16" customFormat="1" ht="15"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</row>
    <row r="277" spans="30:44" s="16" customFormat="1" ht="15"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</row>
    <row r="278" spans="30:44" s="16" customFormat="1" ht="15"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</row>
    <row r="279" spans="30:44" s="16" customFormat="1" ht="15"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</row>
    <row r="280" spans="30:44" s="16" customFormat="1" ht="15"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</row>
    <row r="281" spans="30:44" s="16" customFormat="1" ht="15"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</row>
    <row r="282" spans="30:44" s="16" customFormat="1" ht="15"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</row>
    <row r="283" spans="30:44" s="16" customFormat="1" ht="15"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</row>
    <row r="284" spans="30:44" s="16" customFormat="1" ht="15"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</row>
    <row r="285" spans="30:44" s="16" customFormat="1" ht="15"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</row>
    <row r="286" spans="30:44" s="16" customFormat="1" ht="15"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</row>
    <row r="287" spans="30:44" s="16" customFormat="1" ht="15"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</row>
    <row r="288" spans="30:44" s="16" customFormat="1" ht="15"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</row>
    <row r="289" spans="30:44" s="16" customFormat="1" ht="15"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</row>
    <row r="290" spans="30:44" s="16" customFormat="1" ht="15"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</row>
    <row r="291" spans="30:44" s="16" customFormat="1" ht="15"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</row>
    <row r="292" spans="30:44" s="16" customFormat="1" ht="15"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</row>
    <row r="293" spans="30:44" s="16" customFormat="1" ht="15"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</row>
    <row r="294" spans="30:44" s="16" customFormat="1" ht="15"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</row>
    <row r="295" spans="30:44" s="16" customFormat="1" ht="15"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</row>
    <row r="296" spans="30:44" s="16" customFormat="1" ht="15"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</row>
    <row r="297" spans="30:44" s="16" customFormat="1" ht="15"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</row>
    <row r="298" spans="30:44" s="16" customFormat="1" ht="15"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</row>
    <row r="299" spans="30:44" s="16" customFormat="1" ht="15"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</row>
    <row r="300" spans="30:44" s="16" customFormat="1" ht="15"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</row>
    <row r="301" spans="30:44" s="16" customFormat="1" ht="15"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</row>
    <row r="302" spans="30:44" s="16" customFormat="1" ht="15"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</row>
    <row r="303" spans="30:44" s="16" customFormat="1" ht="15"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</row>
    <row r="304" spans="30:44" s="16" customFormat="1" ht="15"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</row>
    <row r="305" spans="30:44" s="16" customFormat="1" ht="15"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</row>
    <row r="306" spans="30:44" s="16" customFormat="1" ht="15"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</row>
    <row r="307" spans="30:44" s="16" customFormat="1" ht="15"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</row>
    <row r="308" spans="30:44" s="16" customFormat="1" ht="15"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</row>
    <row r="309" spans="30:44" s="16" customFormat="1" ht="15"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</row>
    <row r="310" spans="30:44" s="16" customFormat="1" ht="15"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</row>
    <row r="311" spans="30:44" s="16" customFormat="1" ht="15"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</row>
    <row r="312" spans="30:44" s="16" customFormat="1" ht="15"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</row>
    <row r="313" spans="30:44" s="16" customFormat="1" ht="15"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</row>
    <row r="314" spans="30:44" s="16" customFormat="1" ht="15"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</row>
    <row r="315" spans="30:44" s="16" customFormat="1" ht="15"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</row>
    <row r="316" spans="30:44" s="16" customFormat="1" ht="15"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</row>
    <row r="317" spans="30:44" s="16" customFormat="1" ht="15"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</row>
    <row r="318" spans="30:44" s="16" customFormat="1" ht="15"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</row>
    <row r="319" spans="30:44" s="16" customFormat="1" ht="15"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</row>
    <row r="320" spans="30:44" s="16" customFormat="1" ht="15"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</row>
    <row r="321" spans="30:44" s="16" customFormat="1" ht="15"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</row>
    <row r="322" spans="30:44" s="16" customFormat="1" ht="15"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</row>
    <row r="323" spans="30:44" s="16" customFormat="1" ht="15"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</row>
    <row r="324" spans="30:44" s="16" customFormat="1" ht="15"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</row>
    <row r="325" spans="30:44" s="16" customFormat="1" ht="15"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</row>
    <row r="326" spans="30:44" s="16" customFormat="1" ht="15"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</row>
    <row r="327" spans="30:44" s="16" customFormat="1" ht="15"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</row>
    <row r="328" spans="30:44" s="16" customFormat="1" ht="15"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</row>
    <row r="329" spans="30:44" s="16" customFormat="1" ht="15"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</row>
    <row r="330" spans="30:44" s="16" customFormat="1" ht="15"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</row>
    <row r="331" spans="30:44" s="16" customFormat="1" ht="15"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</row>
    <row r="332" spans="30:44" s="16" customFormat="1" ht="15"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</row>
    <row r="333" spans="30:50" s="16" customFormat="1" ht="15"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/>
      <c r="AT333"/>
      <c r="AU333"/>
      <c r="AV333"/>
      <c r="AW333"/>
      <c r="AX333"/>
    </row>
    <row r="334" spans="30:50" s="16" customFormat="1" ht="15"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/>
      <c r="AT334"/>
      <c r="AU334"/>
      <c r="AV334"/>
      <c r="AW334"/>
      <c r="AX334"/>
    </row>
    <row r="335" spans="30:50" s="16" customFormat="1" ht="15"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/>
      <c r="AT335"/>
      <c r="AU335"/>
      <c r="AV335"/>
      <c r="AW335"/>
      <c r="AX335"/>
    </row>
    <row r="336" spans="30:50" s="16" customFormat="1" ht="15"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/>
      <c r="AT336"/>
      <c r="AU336"/>
      <c r="AV336"/>
      <c r="AW336"/>
      <c r="AX336"/>
    </row>
    <row r="337" spans="30:50" s="16" customFormat="1" ht="15"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/>
      <c r="AT337"/>
      <c r="AU337"/>
      <c r="AV337"/>
      <c r="AW337"/>
      <c r="AX337"/>
    </row>
    <row r="338" spans="30:50" s="16" customFormat="1" ht="15"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/>
      <c r="AT338"/>
      <c r="AU338"/>
      <c r="AV338"/>
      <c r="AW338"/>
      <c r="AX338"/>
    </row>
    <row r="339" spans="30:50" s="16" customFormat="1" ht="15"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/>
      <c r="AT339"/>
      <c r="AU339"/>
      <c r="AV339"/>
      <c r="AW339"/>
      <c r="AX339"/>
    </row>
    <row r="340" spans="30:50" s="16" customFormat="1" ht="15"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/>
      <c r="AT340"/>
      <c r="AU340"/>
      <c r="AV340"/>
      <c r="AW340"/>
      <c r="AX340"/>
    </row>
    <row r="341" spans="30:50" s="16" customFormat="1" ht="15"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/>
      <c r="AT341"/>
      <c r="AU341"/>
      <c r="AV341"/>
      <c r="AW341"/>
      <c r="AX341"/>
    </row>
    <row r="342" spans="30:50" s="16" customFormat="1" ht="15"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/>
      <c r="AT342"/>
      <c r="AU342"/>
      <c r="AV342"/>
      <c r="AW342"/>
      <c r="AX342"/>
    </row>
    <row r="343" spans="30:50" s="16" customFormat="1" ht="15"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/>
      <c r="AT343"/>
      <c r="AU343"/>
      <c r="AV343"/>
      <c r="AW343"/>
      <c r="AX343"/>
    </row>
    <row r="344" spans="30:50" s="16" customFormat="1" ht="15"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/>
      <c r="AT344"/>
      <c r="AU344"/>
      <c r="AV344"/>
      <c r="AW344"/>
      <c r="AX344"/>
    </row>
    <row r="345" spans="30:50" s="16" customFormat="1" ht="15"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/>
      <c r="AT345"/>
      <c r="AU345"/>
      <c r="AV345"/>
      <c r="AW345"/>
      <c r="AX345"/>
    </row>
    <row r="346" spans="30:50" s="16" customFormat="1" ht="15"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/>
      <c r="AT346"/>
      <c r="AU346"/>
      <c r="AV346"/>
      <c r="AW346"/>
      <c r="AX346"/>
    </row>
    <row r="347" spans="30:50" s="16" customFormat="1" ht="15"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/>
      <c r="AT347"/>
      <c r="AU347"/>
      <c r="AV347"/>
      <c r="AW347"/>
      <c r="AX347"/>
    </row>
    <row r="348" spans="30:50" s="16" customFormat="1" ht="15"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/>
      <c r="AT348"/>
      <c r="AU348"/>
      <c r="AV348"/>
      <c r="AW348"/>
      <c r="AX348"/>
    </row>
    <row r="349" spans="30:50" s="16" customFormat="1" ht="15"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/>
      <c r="AT349"/>
      <c r="AU349"/>
      <c r="AV349"/>
      <c r="AW349"/>
      <c r="AX349"/>
    </row>
    <row r="350" spans="30:50" s="16" customFormat="1" ht="15"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/>
      <c r="AT350"/>
      <c r="AU350"/>
      <c r="AV350"/>
      <c r="AW350"/>
      <c r="AX350"/>
    </row>
    <row r="351" spans="30:50" s="16" customFormat="1" ht="15"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/>
      <c r="AT351"/>
      <c r="AU351"/>
      <c r="AV351"/>
      <c r="AW351"/>
      <c r="AX351"/>
    </row>
    <row r="352" spans="30:50" s="16" customFormat="1" ht="15"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/>
      <c r="AT352"/>
      <c r="AU352"/>
      <c r="AV352"/>
      <c r="AW352"/>
      <c r="AX352"/>
    </row>
    <row r="353" spans="30:50" s="16" customFormat="1" ht="15"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/>
      <c r="AT353"/>
      <c r="AU353"/>
      <c r="AV353"/>
      <c r="AW353"/>
      <c r="AX353"/>
    </row>
    <row r="354" spans="30:50" s="16" customFormat="1" ht="15"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/>
      <c r="AT354"/>
      <c r="AU354"/>
      <c r="AV354"/>
      <c r="AW354"/>
      <c r="AX354"/>
    </row>
    <row r="355" spans="30:50" s="16" customFormat="1" ht="15"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/>
      <c r="AT355"/>
      <c r="AU355"/>
      <c r="AV355"/>
      <c r="AW355"/>
      <c r="AX355"/>
    </row>
    <row r="356" spans="30:50" s="16" customFormat="1" ht="15"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/>
      <c r="AT356"/>
      <c r="AU356"/>
      <c r="AV356"/>
      <c r="AW356"/>
      <c r="AX356"/>
    </row>
    <row r="357" spans="30:50" s="16" customFormat="1" ht="15"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/>
      <c r="AT357"/>
      <c r="AU357"/>
      <c r="AV357"/>
      <c r="AW357"/>
      <c r="AX357"/>
    </row>
    <row r="358" spans="30:50" s="16" customFormat="1" ht="15"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/>
      <c r="AT358"/>
      <c r="AU358"/>
      <c r="AV358"/>
      <c r="AW358"/>
      <c r="AX358"/>
    </row>
    <row r="359" spans="30:50" s="16" customFormat="1" ht="15"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/>
      <c r="AT359"/>
      <c r="AU359"/>
      <c r="AV359"/>
      <c r="AW359"/>
      <c r="AX359"/>
    </row>
    <row r="360" spans="30:50" s="16" customFormat="1" ht="15"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/>
      <c r="AT360"/>
      <c r="AU360"/>
      <c r="AV360"/>
      <c r="AW360"/>
      <c r="AX360"/>
    </row>
    <row r="361" spans="30:50" s="16" customFormat="1" ht="15"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/>
      <c r="AT361"/>
      <c r="AU361"/>
      <c r="AV361"/>
      <c r="AW361"/>
      <c r="AX361"/>
    </row>
    <row r="362" spans="30:50" s="16" customFormat="1" ht="15"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/>
      <c r="AT362"/>
      <c r="AU362"/>
      <c r="AV362"/>
      <c r="AW362"/>
      <c r="AX362"/>
    </row>
    <row r="363" spans="30:50" s="16" customFormat="1" ht="15"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/>
      <c r="AT363"/>
      <c r="AU363"/>
      <c r="AV363"/>
      <c r="AW363"/>
      <c r="AX363"/>
    </row>
    <row r="364" spans="30:50" s="16" customFormat="1" ht="15"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/>
      <c r="AT364"/>
      <c r="AU364"/>
      <c r="AV364"/>
      <c r="AW364"/>
      <c r="AX364"/>
    </row>
    <row r="365" spans="30:50" s="16" customFormat="1" ht="15"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/>
      <c r="AT365"/>
      <c r="AU365"/>
      <c r="AV365"/>
      <c r="AW365"/>
      <c r="AX365"/>
    </row>
    <row r="366" spans="30:50" s="16" customFormat="1" ht="15"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/>
      <c r="AT366"/>
      <c r="AU366"/>
      <c r="AV366"/>
      <c r="AW366"/>
      <c r="AX366"/>
    </row>
    <row r="367" spans="30:50" s="16" customFormat="1" ht="15"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/>
      <c r="AT367"/>
      <c r="AU367"/>
      <c r="AV367"/>
      <c r="AW367"/>
      <c r="AX367"/>
    </row>
    <row r="368" spans="30:50" s="16" customFormat="1" ht="15"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/>
      <c r="AT368"/>
      <c r="AU368"/>
      <c r="AV368"/>
      <c r="AW368"/>
      <c r="AX368"/>
    </row>
    <row r="369" spans="30:50" s="16" customFormat="1" ht="15"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/>
      <c r="AT369"/>
      <c r="AU369"/>
      <c r="AV369"/>
      <c r="AW369"/>
      <c r="AX369"/>
    </row>
    <row r="370" spans="30:50" s="16" customFormat="1" ht="15"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/>
      <c r="AT370"/>
      <c r="AU370"/>
      <c r="AV370"/>
      <c r="AW370"/>
      <c r="AX370"/>
    </row>
    <row r="371" spans="30:50" s="16" customFormat="1" ht="15"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/>
      <c r="AT371"/>
      <c r="AU371"/>
      <c r="AV371"/>
      <c r="AW371"/>
      <c r="AX371"/>
    </row>
    <row r="372" spans="30:50" s="16" customFormat="1" ht="15"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/>
      <c r="AT372"/>
      <c r="AU372"/>
      <c r="AV372"/>
      <c r="AW372"/>
      <c r="AX372"/>
    </row>
    <row r="373" spans="30:50" s="16" customFormat="1" ht="15"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/>
      <c r="AT373"/>
      <c r="AU373"/>
      <c r="AV373"/>
      <c r="AW373"/>
      <c r="AX373"/>
    </row>
    <row r="374" spans="30:50" s="16" customFormat="1" ht="15">
      <c r="AD374" s="138"/>
      <c r="AE374" s="138"/>
      <c r="AF374" s="138"/>
      <c r="AG374" s="138"/>
      <c r="AH374" s="138"/>
      <c r="AI374" s="138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/>
      <c r="AT374"/>
      <c r="AU374"/>
      <c r="AV374"/>
      <c r="AW374"/>
      <c r="AX374"/>
    </row>
    <row r="375" spans="30:50" s="16" customFormat="1" ht="15"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/>
      <c r="AT375"/>
      <c r="AU375"/>
      <c r="AV375"/>
      <c r="AW375"/>
      <c r="AX375"/>
    </row>
    <row r="376" spans="30:50" s="16" customFormat="1" ht="15"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/>
      <c r="AT376"/>
      <c r="AU376"/>
      <c r="AV376"/>
      <c r="AW376"/>
      <c r="AX376"/>
    </row>
    <row r="377" spans="30:50" s="16" customFormat="1" ht="15"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/>
      <c r="AT377"/>
      <c r="AU377"/>
      <c r="AV377"/>
      <c r="AW377"/>
      <c r="AX377"/>
    </row>
    <row r="378" spans="30:50" s="16" customFormat="1" ht="15"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/>
      <c r="AT378"/>
      <c r="AU378"/>
      <c r="AV378"/>
      <c r="AW378"/>
      <c r="AX378"/>
    </row>
    <row r="379" spans="30:50" s="16" customFormat="1" ht="15"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/>
      <c r="AT379"/>
      <c r="AU379"/>
      <c r="AV379"/>
      <c r="AW379"/>
      <c r="AX379"/>
    </row>
    <row r="380" spans="30:50" s="16" customFormat="1" ht="15"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/>
      <c r="AT380"/>
      <c r="AU380"/>
      <c r="AV380"/>
      <c r="AW380"/>
      <c r="AX380"/>
    </row>
    <row r="381" spans="30:50" s="16" customFormat="1" ht="15"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/>
      <c r="AT381"/>
      <c r="AU381"/>
      <c r="AV381"/>
      <c r="AW381"/>
      <c r="AX381"/>
    </row>
    <row r="382" spans="30:50" s="16" customFormat="1" ht="15"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/>
      <c r="AT382"/>
      <c r="AU382"/>
      <c r="AV382"/>
      <c r="AW382"/>
      <c r="AX382"/>
    </row>
    <row r="383" spans="30:50" s="16" customFormat="1" ht="15"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/>
      <c r="AT383"/>
      <c r="AU383"/>
      <c r="AV383"/>
      <c r="AW383"/>
      <c r="AX383"/>
    </row>
    <row r="384" spans="30:50" s="16" customFormat="1" ht="15">
      <c r="AD384" s="138"/>
      <c r="AE384" s="138"/>
      <c r="AF384" s="138"/>
      <c r="AG384" s="138"/>
      <c r="AH384" s="138"/>
      <c r="AI384" s="138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/>
      <c r="AT384"/>
      <c r="AU384"/>
      <c r="AV384"/>
      <c r="AW384"/>
      <c r="AX384"/>
    </row>
    <row r="385" spans="30:50" s="16" customFormat="1" ht="15"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/>
      <c r="AT385"/>
      <c r="AU385"/>
      <c r="AV385"/>
      <c r="AW385"/>
      <c r="AX385"/>
    </row>
    <row r="386" spans="30:50" s="16" customFormat="1" ht="15"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/>
      <c r="AT386"/>
      <c r="AU386"/>
      <c r="AV386"/>
      <c r="AW386"/>
      <c r="AX386"/>
    </row>
    <row r="387" spans="30:50" s="16" customFormat="1" ht="15"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/>
      <c r="AT387"/>
      <c r="AU387"/>
      <c r="AV387"/>
      <c r="AW387"/>
      <c r="AX387"/>
    </row>
    <row r="388" spans="30:50" s="16" customFormat="1" ht="15"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/>
      <c r="AT388"/>
      <c r="AU388"/>
      <c r="AV388"/>
      <c r="AW388"/>
      <c r="AX388"/>
    </row>
    <row r="389" spans="30:50" s="16" customFormat="1" ht="15"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/>
      <c r="AT389"/>
      <c r="AU389"/>
      <c r="AV389"/>
      <c r="AW389"/>
      <c r="AX389"/>
    </row>
    <row r="390" spans="30:50" s="16" customFormat="1" ht="15"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/>
      <c r="AT390"/>
      <c r="AU390"/>
      <c r="AV390"/>
      <c r="AW390"/>
      <c r="AX390"/>
    </row>
    <row r="391" spans="30:50" s="16" customFormat="1" ht="15"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/>
      <c r="AT391"/>
      <c r="AU391"/>
      <c r="AV391"/>
      <c r="AW391"/>
      <c r="AX391"/>
    </row>
    <row r="392" spans="30:50" s="16" customFormat="1" ht="15">
      <c r="AD392" s="138"/>
      <c r="AE392" s="138"/>
      <c r="AF392" s="138"/>
      <c r="AG392" s="138"/>
      <c r="AH392" s="138"/>
      <c r="AI392" s="138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/>
      <c r="AT392"/>
      <c r="AU392"/>
      <c r="AV392"/>
      <c r="AW392"/>
      <c r="AX392"/>
    </row>
    <row r="393" spans="30:50" s="16" customFormat="1" ht="15"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/>
      <c r="AT393"/>
      <c r="AU393"/>
      <c r="AV393"/>
      <c r="AW393"/>
      <c r="AX393"/>
    </row>
    <row r="394" spans="30:50" s="16" customFormat="1" ht="15"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/>
      <c r="AT394"/>
      <c r="AU394"/>
      <c r="AV394"/>
      <c r="AW394"/>
      <c r="AX394"/>
    </row>
    <row r="395" spans="30:50" s="16" customFormat="1" ht="15"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/>
      <c r="AT395"/>
      <c r="AU395"/>
      <c r="AV395"/>
      <c r="AW395"/>
      <c r="AX395"/>
    </row>
    <row r="396" spans="30:50" s="16" customFormat="1" ht="15"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/>
      <c r="AT396"/>
      <c r="AU396"/>
      <c r="AV396"/>
      <c r="AW396"/>
      <c r="AX396"/>
    </row>
    <row r="397" spans="30:50" s="16" customFormat="1" ht="15"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/>
      <c r="AT397"/>
      <c r="AU397"/>
      <c r="AV397"/>
      <c r="AW397"/>
      <c r="AX397"/>
    </row>
    <row r="398" spans="30:50" s="16" customFormat="1" ht="15"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/>
      <c r="AT398"/>
      <c r="AU398"/>
      <c r="AV398"/>
      <c r="AW398"/>
      <c r="AX398"/>
    </row>
    <row r="399" spans="30:50" s="16" customFormat="1" ht="15"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/>
      <c r="AT399"/>
      <c r="AU399"/>
      <c r="AV399"/>
      <c r="AW399"/>
      <c r="AX399"/>
    </row>
    <row r="400" spans="30:50" s="16" customFormat="1" ht="15"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/>
      <c r="AT400"/>
      <c r="AU400"/>
      <c r="AV400"/>
      <c r="AW400"/>
      <c r="AX400"/>
    </row>
    <row r="401" spans="30:50" s="16" customFormat="1" ht="15"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/>
      <c r="AT401"/>
      <c r="AU401"/>
      <c r="AV401"/>
      <c r="AW401"/>
      <c r="AX401"/>
    </row>
    <row r="402" spans="30:50" s="16" customFormat="1" ht="15"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/>
      <c r="AT402"/>
      <c r="AU402"/>
      <c r="AV402"/>
      <c r="AW402"/>
      <c r="AX402"/>
    </row>
    <row r="403" spans="30:50" s="16" customFormat="1" ht="15"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/>
      <c r="AT403"/>
      <c r="AU403"/>
      <c r="AV403"/>
      <c r="AW403"/>
      <c r="AX403"/>
    </row>
    <row r="404" spans="30:50" s="16" customFormat="1" ht="15"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/>
      <c r="AT404"/>
      <c r="AU404"/>
      <c r="AV404"/>
      <c r="AW404"/>
      <c r="AX404"/>
    </row>
    <row r="405" spans="30:50" s="16" customFormat="1" ht="15"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/>
      <c r="AT405"/>
      <c r="AU405"/>
      <c r="AV405"/>
      <c r="AW405"/>
      <c r="AX405"/>
    </row>
    <row r="406" spans="30:50" s="16" customFormat="1" ht="15"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/>
      <c r="AT406"/>
      <c r="AU406"/>
      <c r="AV406"/>
      <c r="AW406"/>
      <c r="AX406"/>
    </row>
    <row r="407" spans="30:50" s="16" customFormat="1" ht="15">
      <c r="AD407" s="138"/>
      <c r="AE407" s="138"/>
      <c r="AF407" s="138"/>
      <c r="AG407" s="138"/>
      <c r="AH407" s="138"/>
      <c r="AI407" s="138"/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/>
      <c r="AT407"/>
      <c r="AU407"/>
      <c r="AV407"/>
      <c r="AW407"/>
      <c r="AX407"/>
    </row>
    <row r="408" spans="30:50" s="16" customFormat="1" ht="15">
      <c r="AD408" s="138"/>
      <c r="AE408" s="138"/>
      <c r="AF408" s="138"/>
      <c r="AG408" s="138"/>
      <c r="AH408" s="138"/>
      <c r="AI408" s="138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/>
      <c r="AT408"/>
      <c r="AU408"/>
      <c r="AV408"/>
      <c r="AW408"/>
      <c r="AX408"/>
    </row>
    <row r="409" spans="30:50" s="16" customFormat="1" ht="15"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/>
      <c r="AT409"/>
      <c r="AU409"/>
      <c r="AV409"/>
      <c r="AW409"/>
      <c r="AX409"/>
    </row>
    <row r="410" spans="30:50" s="16" customFormat="1" ht="15"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/>
      <c r="AT410"/>
      <c r="AU410"/>
      <c r="AV410"/>
      <c r="AW410"/>
      <c r="AX410"/>
    </row>
    <row r="411" spans="30:50" s="16" customFormat="1" ht="15"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/>
      <c r="AT411"/>
      <c r="AU411"/>
      <c r="AV411"/>
      <c r="AW411"/>
      <c r="AX411"/>
    </row>
    <row r="412" spans="30:50" s="16" customFormat="1" ht="15"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/>
      <c r="AT412"/>
      <c r="AU412"/>
      <c r="AV412"/>
      <c r="AW412"/>
      <c r="AX412"/>
    </row>
    <row r="413" spans="30:50" s="16" customFormat="1" ht="15"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/>
      <c r="AT413"/>
      <c r="AU413"/>
      <c r="AV413"/>
      <c r="AW413"/>
      <c r="AX413"/>
    </row>
    <row r="414" spans="30:50" s="16" customFormat="1" ht="15"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/>
      <c r="AT414"/>
      <c r="AU414"/>
      <c r="AV414"/>
      <c r="AW414"/>
      <c r="AX414"/>
    </row>
    <row r="415" spans="30:50" s="16" customFormat="1" ht="15"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/>
      <c r="AT415"/>
      <c r="AU415"/>
      <c r="AV415"/>
      <c r="AW415"/>
      <c r="AX415"/>
    </row>
    <row r="416" spans="30:50" s="16" customFormat="1" ht="15"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/>
      <c r="AT416"/>
      <c r="AU416"/>
      <c r="AV416"/>
      <c r="AW416"/>
      <c r="AX416"/>
    </row>
    <row r="417" spans="59:91" s="16" customFormat="1" ht="15">
      <c r="BG417" s="15"/>
      <c r="BH417" s="15"/>
      <c r="BI417" s="15"/>
      <c r="BJ417" s="15"/>
      <c r="BK417" s="15"/>
      <c r="BM417" s="15"/>
      <c r="BN417" s="15"/>
      <c r="BO417" s="15"/>
      <c r="BP417" s="15"/>
      <c r="BQ417" s="15"/>
      <c r="BR417" s="15"/>
      <c r="BS417" s="138"/>
      <c r="BT417" s="138"/>
      <c r="BU417" s="138"/>
      <c r="BV417" s="138"/>
      <c r="BW417" s="138"/>
      <c r="BX417" s="138"/>
      <c r="BY417" s="138"/>
      <c r="BZ417" s="138"/>
      <c r="CA417" s="138"/>
      <c r="CB417" s="138"/>
      <c r="CC417" s="138"/>
      <c r="CD417" s="138"/>
      <c r="CE417" s="138"/>
      <c r="CF417" s="138"/>
      <c r="CG417" s="138"/>
      <c r="CH417"/>
      <c r="CI417"/>
      <c r="CJ417"/>
      <c r="CK417"/>
      <c r="CL417"/>
      <c r="CM417"/>
    </row>
    <row r="418" spans="59:91" s="16" customFormat="1" ht="15">
      <c r="BG418" s="15"/>
      <c r="BH418" s="15"/>
      <c r="BI418" s="15"/>
      <c r="BJ418" s="15"/>
      <c r="BK418" s="15"/>
      <c r="BM418" s="15"/>
      <c r="BN418" s="15"/>
      <c r="BO418" s="15"/>
      <c r="BP418" s="15"/>
      <c r="BQ418" s="15"/>
      <c r="BR418" s="15"/>
      <c r="BS418" s="138"/>
      <c r="BT418" s="138"/>
      <c r="BU418" s="138"/>
      <c r="BV418" s="138"/>
      <c r="BW418" s="138"/>
      <c r="BX418" s="138"/>
      <c r="BY418" s="138"/>
      <c r="BZ418" s="138"/>
      <c r="CA418" s="138"/>
      <c r="CB418" s="138"/>
      <c r="CC418" s="138"/>
      <c r="CD418" s="138"/>
      <c r="CE418" s="138"/>
      <c r="CF418" s="138"/>
      <c r="CG418" s="138"/>
      <c r="CH418"/>
      <c r="CI418"/>
      <c r="CJ418"/>
      <c r="CK418"/>
      <c r="CL418"/>
      <c r="CM418"/>
    </row>
    <row r="419" spans="59:91" s="16" customFormat="1" ht="15">
      <c r="BG419" s="15"/>
      <c r="BH419" s="15"/>
      <c r="BI419" s="15"/>
      <c r="BJ419" s="15"/>
      <c r="BK419" s="15"/>
      <c r="BM419" s="15"/>
      <c r="BN419" s="15"/>
      <c r="BO419" s="15"/>
      <c r="BP419" s="15"/>
      <c r="BQ419" s="15"/>
      <c r="BR419" s="15"/>
      <c r="BS419" s="138"/>
      <c r="BT419" s="138"/>
      <c r="BU419" s="138"/>
      <c r="BV419" s="138"/>
      <c r="BW419" s="138"/>
      <c r="BX419" s="138"/>
      <c r="BY419" s="138"/>
      <c r="BZ419" s="138"/>
      <c r="CA419" s="138"/>
      <c r="CB419" s="138"/>
      <c r="CC419" s="138"/>
      <c r="CD419" s="138"/>
      <c r="CE419" s="138"/>
      <c r="CF419" s="138"/>
      <c r="CG419" s="138"/>
      <c r="CH419"/>
      <c r="CI419"/>
      <c r="CJ419"/>
      <c r="CK419"/>
      <c r="CL419"/>
      <c r="CM419"/>
    </row>
    <row r="420" spans="59:91" s="16" customFormat="1" ht="15">
      <c r="BG420" s="15"/>
      <c r="BH420" s="15"/>
      <c r="BI420" s="15"/>
      <c r="BJ420" s="15"/>
      <c r="BK420" s="15"/>
      <c r="BM420" s="15"/>
      <c r="BN420" s="15"/>
      <c r="BO420" s="15"/>
      <c r="BP420" s="15"/>
      <c r="BQ420" s="15"/>
      <c r="BR420" s="15"/>
      <c r="BS420" s="138"/>
      <c r="BT420" s="138"/>
      <c r="BU420" s="138"/>
      <c r="BV420" s="138"/>
      <c r="BW420" s="138"/>
      <c r="BX420" s="138"/>
      <c r="BY420" s="138"/>
      <c r="BZ420" s="138"/>
      <c r="CA420" s="138"/>
      <c r="CB420" s="138"/>
      <c r="CC420" s="138"/>
      <c r="CD420" s="138"/>
      <c r="CE420" s="138"/>
      <c r="CF420" s="138"/>
      <c r="CG420" s="138"/>
      <c r="CH420"/>
      <c r="CI420"/>
      <c r="CJ420"/>
      <c r="CK420"/>
      <c r="CL420"/>
      <c r="CM420"/>
    </row>
    <row r="421" spans="59:91" s="16" customFormat="1" ht="15">
      <c r="BG421" s="15"/>
      <c r="BH421" s="15"/>
      <c r="BI421" s="15"/>
      <c r="BJ421" s="15"/>
      <c r="BK421" s="15"/>
      <c r="BM421" s="15"/>
      <c r="BN421" s="15"/>
      <c r="BO421" s="15"/>
      <c r="BP421" s="15"/>
      <c r="BQ421" s="15"/>
      <c r="BR421" s="15"/>
      <c r="BS421" s="138"/>
      <c r="BT421" s="138"/>
      <c r="BU421" s="138"/>
      <c r="BV421" s="138"/>
      <c r="BW421" s="138"/>
      <c r="BX421" s="138"/>
      <c r="BY421" s="138"/>
      <c r="BZ421" s="138"/>
      <c r="CA421" s="138"/>
      <c r="CB421" s="138"/>
      <c r="CC421" s="138"/>
      <c r="CD421" s="138"/>
      <c r="CE421" s="138"/>
      <c r="CF421" s="138"/>
      <c r="CG421" s="138"/>
      <c r="CH421"/>
      <c r="CI421"/>
      <c r="CJ421"/>
      <c r="CK421"/>
      <c r="CL421"/>
      <c r="CM421"/>
    </row>
    <row r="422" spans="59:91" s="16" customFormat="1" ht="15">
      <c r="BG422" s="15"/>
      <c r="BH422" s="15"/>
      <c r="BI422" s="15"/>
      <c r="BJ422" s="15"/>
      <c r="BK422" s="15"/>
      <c r="BM422" s="15"/>
      <c r="BN422" s="15"/>
      <c r="BO422" s="15"/>
      <c r="BP422" s="15"/>
      <c r="BQ422" s="15"/>
      <c r="BR422" s="15"/>
      <c r="BS422" s="138"/>
      <c r="BT422" s="138"/>
      <c r="BU422" s="138"/>
      <c r="BV422" s="138"/>
      <c r="BW422" s="138"/>
      <c r="BX422" s="138"/>
      <c r="BY422" s="138"/>
      <c r="BZ422" s="138"/>
      <c r="CA422" s="138"/>
      <c r="CB422" s="138"/>
      <c r="CC422" s="138"/>
      <c r="CD422" s="138"/>
      <c r="CE422" s="138"/>
      <c r="CF422" s="138"/>
      <c r="CG422" s="138"/>
      <c r="CH422"/>
      <c r="CI422"/>
      <c r="CJ422"/>
      <c r="CK422"/>
      <c r="CL422"/>
      <c r="CM422"/>
    </row>
    <row r="423" spans="59:91" s="16" customFormat="1" ht="15">
      <c r="BG423" s="15"/>
      <c r="BH423" s="15"/>
      <c r="BI423" s="15"/>
      <c r="BJ423" s="15"/>
      <c r="BK423" s="15"/>
      <c r="BM423" s="15"/>
      <c r="BN423" s="15"/>
      <c r="BO423" s="15"/>
      <c r="BP423" s="15"/>
      <c r="BQ423" s="15"/>
      <c r="BR423" s="15"/>
      <c r="BS423" s="138"/>
      <c r="BT423" s="138"/>
      <c r="BU423" s="138"/>
      <c r="BV423" s="138"/>
      <c r="BW423" s="138"/>
      <c r="BX423" s="138"/>
      <c r="BY423" s="138"/>
      <c r="BZ423" s="138"/>
      <c r="CA423" s="138"/>
      <c r="CB423" s="138"/>
      <c r="CC423" s="138"/>
      <c r="CD423" s="138"/>
      <c r="CE423" s="138"/>
      <c r="CF423" s="138"/>
      <c r="CG423" s="138"/>
      <c r="CH423"/>
      <c r="CI423"/>
      <c r="CJ423"/>
      <c r="CK423"/>
      <c r="CL423"/>
      <c r="CM423"/>
    </row>
    <row r="424" spans="59:91" s="16" customFormat="1" ht="15">
      <c r="BG424" s="15"/>
      <c r="BH424" s="15"/>
      <c r="BI424" s="15"/>
      <c r="BJ424" s="15"/>
      <c r="BK424" s="15"/>
      <c r="BM424" s="15"/>
      <c r="BN424" s="15"/>
      <c r="BO424" s="15"/>
      <c r="BP424" s="15"/>
      <c r="BQ424" s="15"/>
      <c r="BR424" s="15"/>
      <c r="BS424" s="138"/>
      <c r="BT424" s="138"/>
      <c r="BU424" s="138"/>
      <c r="BV424" s="138"/>
      <c r="BW424" s="138"/>
      <c r="BX424" s="138"/>
      <c r="BY424" s="138"/>
      <c r="BZ424" s="138"/>
      <c r="CA424" s="138"/>
      <c r="CB424" s="138"/>
      <c r="CC424" s="138"/>
      <c r="CD424" s="138"/>
      <c r="CE424" s="138"/>
      <c r="CF424" s="138"/>
      <c r="CG424" s="138"/>
      <c r="CH424"/>
      <c r="CI424"/>
      <c r="CJ424"/>
      <c r="CK424"/>
      <c r="CL424"/>
      <c r="CM424"/>
    </row>
  </sheetData>
  <sheetProtection/>
  <mergeCells count="10">
    <mergeCell ref="AE4:AF4"/>
    <mergeCell ref="AE5:AF5"/>
    <mergeCell ref="AE6:AF6"/>
    <mergeCell ref="P8:U8"/>
    <mergeCell ref="W8:AB8"/>
    <mergeCell ref="B4:C4"/>
    <mergeCell ref="B5:C5"/>
    <mergeCell ref="B6:C6"/>
    <mergeCell ref="I8:N8"/>
    <mergeCell ref="B8:G8"/>
  </mergeCells>
  <conditionalFormatting sqref="AD10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62"/>
  <sheetViews>
    <sheetView showGridLines="0" zoomScalePageLayoutView="0" workbookViewId="0" topLeftCell="A4">
      <selection activeCell="R26" sqref="R26"/>
    </sheetView>
  </sheetViews>
  <sheetFormatPr defaultColWidth="11.421875" defaultRowHeight="15"/>
  <cols>
    <col min="1" max="1" width="2.8515625" style="0" customWidth="1"/>
    <col min="2" max="2" width="7.8515625" style="0" customWidth="1"/>
    <col min="3" max="3" width="16.140625" style="0" bestFit="1" customWidth="1"/>
    <col min="6" max="6" width="12.140625" style="6" customWidth="1"/>
    <col min="7" max="7" width="11.421875" style="6" customWidth="1"/>
    <col min="8" max="8" width="2.7109375" style="6" customWidth="1"/>
    <col min="9" max="9" width="7.8515625" style="0" customWidth="1"/>
    <col min="10" max="10" width="19.140625" style="0" customWidth="1"/>
    <col min="13" max="13" width="12.140625" style="6" customWidth="1"/>
    <col min="14" max="14" width="11.421875" style="6" customWidth="1"/>
    <col min="15" max="15" width="2.421875" style="0" customWidth="1"/>
    <col min="16" max="16" width="7.00390625" style="0" customWidth="1"/>
    <col min="17" max="17" width="14.00390625" style="0" bestFit="1" customWidth="1"/>
    <col min="20" max="20" width="12.00390625" style="6" customWidth="1"/>
    <col min="21" max="21" width="11.421875" style="6" customWidth="1"/>
    <col min="22" max="22" width="2.421875" style="0" customWidth="1"/>
    <col min="23" max="23" width="8.57421875" style="0" customWidth="1"/>
    <col min="24" max="24" width="13.57421875" style="0" bestFit="1" customWidth="1"/>
    <col min="27" max="27" width="13.57421875" style="0" customWidth="1"/>
  </cols>
  <sheetData>
    <row r="1" spans="2:28" ht="28.5" customHeight="1">
      <c r="B1" s="423" t="s">
        <v>115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2:28" ht="15" customHeight="1">
      <c r="B2" s="424" t="s">
        <v>179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</row>
    <row r="3" ht="7.5" customHeight="1"/>
    <row r="4" spans="2:28" ht="26.25">
      <c r="B4" s="425" t="s">
        <v>119</v>
      </c>
      <c r="C4" s="425"/>
      <c r="D4" s="425"/>
      <c r="E4" s="425"/>
      <c r="F4" s="425"/>
      <c r="G4" s="425"/>
      <c r="H4" s="12"/>
      <c r="I4" s="425" t="s">
        <v>121</v>
      </c>
      <c r="J4" s="425"/>
      <c r="K4" s="425"/>
      <c r="L4" s="425"/>
      <c r="M4" s="425"/>
      <c r="N4" s="425"/>
      <c r="P4" s="425" t="s">
        <v>124</v>
      </c>
      <c r="Q4" s="425"/>
      <c r="R4" s="425"/>
      <c r="S4" s="425"/>
      <c r="T4" s="425"/>
      <c r="U4" s="425"/>
      <c r="W4" s="425" t="s">
        <v>125</v>
      </c>
      <c r="X4" s="425"/>
      <c r="Y4" s="425"/>
      <c r="Z4" s="425"/>
      <c r="AA4" s="425"/>
      <c r="AB4" s="425"/>
    </row>
    <row r="5" spans="2:28" ht="26.25">
      <c r="B5" s="425"/>
      <c r="C5" s="425"/>
      <c r="D5" s="425"/>
      <c r="E5" s="425"/>
      <c r="F5" s="425"/>
      <c r="G5" s="425"/>
      <c r="H5" s="12"/>
      <c r="I5" s="425"/>
      <c r="J5" s="425"/>
      <c r="K5" s="425"/>
      <c r="L5" s="425"/>
      <c r="M5" s="425"/>
      <c r="N5" s="425"/>
      <c r="P5" s="425"/>
      <c r="Q5" s="425"/>
      <c r="R5" s="425"/>
      <c r="S5" s="425"/>
      <c r="T5" s="425"/>
      <c r="U5" s="425"/>
      <c r="W5" s="425"/>
      <c r="X5" s="425"/>
      <c r="Y5" s="425"/>
      <c r="Z5" s="425"/>
      <c r="AA5" s="425"/>
      <c r="AB5" s="425"/>
    </row>
    <row r="6" spans="2:28" ht="15">
      <c r="B6" s="426" t="s">
        <v>120</v>
      </c>
      <c r="C6" s="426"/>
      <c r="D6" s="426"/>
      <c r="E6" s="426"/>
      <c r="F6" s="426"/>
      <c r="G6" s="426"/>
      <c r="H6" s="11"/>
      <c r="I6" s="426" t="s">
        <v>122</v>
      </c>
      <c r="J6" s="426"/>
      <c r="K6" s="426"/>
      <c r="L6" s="426"/>
      <c r="M6" s="426"/>
      <c r="N6" s="426"/>
      <c r="P6" s="426" t="s">
        <v>123</v>
      </c>
      <c r="Q6" s="426"/>
      <c r="R6" s="426"/>
      <c r="S6" s="426"/>
      <c r="T6" s="426"/>
      <c r="U6" s="426"/>
      <c r="W6" s="426" t="s">
        <v>126</v>
      </c>
      <c r="X6" s="426"/>
      <c r="Y6" s="426"/>
      <c r="Z6" s="426"/>
      <c r="AA6" s="426"/>
      <c r="AB6" s="426"/>
    </row>
    <row r="7" spans="2:28" s="16" customFormat="1" ht="7.5" customHeight="1" thickBo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  <c r="S7" s="20"/>
      <c r="T7" s="20"/>
      <c r="U7" s="20"/>
      <c r="W7" s="20"/>
      <c r="X7" s="20"/>
      <c r="Y7" s="20"/>
      <c r="Z7" s="20"/>
      <c r="AA7" s="20"/>
      <c r="AB7" s="20"/>
    </row>
    <row r="8" spans="2:26" s="16" customFormat="1" ht="15.75" thickBot="1">
      <c r="B8" s="20"/>
      <c r="C8" s="421" t="s">
        <v>140</v>
      </c>
      <c r="D8" s="422"/>
      <c r="E8" s="75">
        <v>48</v>
      </c>
      <c r="F8" s="20"/>
      <c r="G8" s="20"/>
      <c r="H8" s="20"/>
      <c r="I8" s="20"/>
      <c r="J8" s="421" t="s">
        <v>140</v>
      </c>
      <c r="K8" s="422"/>
      <c r="L8" s="75">
        <v>29</v>
      </c>
      <c r="N8" s="20"/>
      <c r="O8" s="20"/>
      <c r="P8" s="20"/>
      <c r="Q8" s="421" t="s">
        <v>140</v>
      </c>
      <c r="R8" s="422"/>
      <c r="S8" s="75">
        <v>7</v>
      </c>
      <c r="U8" s="20"/>
      <c r="V8" s="20"/>
      <c r="W8" s="20"/>
      <c r="X8" s="421" t="s">
        <v>140</v>
      </c>
      <c r="Y8" s="422"/>
      <c r="Z8" s="75">
        <v>1</v>
      </c>
    </row>
    <row r="9" spans="2:26" s="16" customFormat="1" ht="15.75" thickBot="1">
      <c r="B9" s="20"/>
      <c r="C9" s="414" t="s">
        <v>138</v>
      </c>
      <c r="D9" s="415"/>
      <c r="E9" s="73">
        <v>1</v>
      </c>
      <c r="F9" s="20"/>
      <c r="G9" s="20"/>
      <c r="H9" s="20"/>
      <c r="I9" s="20"/>
      <c r="J9" s="414" t="s">
        <v>138</v>
      </c>
      <c r="K9" s="415"/>
      <c r="L9" s="73">
        <v>1</v>
      </c>
      <c r="N9" s="20"/>
      <c r="O9" s="20"/>
      <c r="P9" s="20"/>
      <c r="Q9" s="414" t="s">
        <v>138</v>
      </c>
      <c r="R9" s="415"/>
      <c r="S9" s="73">
        <v>2</v>
      </c>
      <c r="U9" s="20"/>
      <c r="V9" s="20"/>
      <c r="W9" s="20"/>
      <c r="X9" s="414" t="s">
        <v>138</v>
      </c>
      <c r="Y9" s="415"/>
      <c r="Z9" s="73">
        <v>1</v>
      </c>
    </row>
    <row r="10" spans="2:26" s="16" customFormat="1" ht="15.75" thickBot="1">
      <c r="B10" s="20"/>
      <c r="C10" s="416" t="s">
        <v>139</v>
      </c>
      <c r="D10" s="417"/>
      <c r="E10" s="74">
        <v>0</v>
      </c>
      <c r="F10" s="20"/>
      <c r="G10" s="20"/>
      <c r="H10" s="20"/>
      <c r="I10" s="20"/>
      <c r="J10" s="416" t="s">
        <v>139</v>
      </c>
      <c r="K10" s="417"/>
      <c r="L10" s="74">
        <v>0</v>
      </c>
      <c r="N10" s="20"/>
      <c r="O10" s="20"/>
      <c r="P10" s="20"/>
      <c r="Q10" s="416" t="s">
        <v>139</v>
      </c>
      <c r="R10" s="417"/>
      <c r="S10" s="74">
        <v>1</v>
      </c>
      <c r="U10" s="20"/>
      <c r="V10" s="20"/>
      <c r="W10" s="20"/>
      <c r="X10" s="416" t="s">
        <v>139</v>
      </c>
      <c r="Y10" s="417"/>
      <c r="Z10" s="74">
        <v>0</v>
      </c>
    </row>
    <row r="11" spans="2:26" s="16" customFormat="1" ht="15.75" thickBot="1">
      <c r="B11" s="20"/>
      <c r="C11" s="427" t="s">
        <v>141</v>
      </c>
      <c r="D11" s="428"/>
      <c r="E11" s="21">
        <f>SUM(E8:E10)</f>
        <v>49</v>
      </c>
      <c r="F11" s="20"/>
      <c r="G11" s="20"/>
      <c r="H11" s="20"/>
      <c r="I11" s="20"/>
      <c r="J11" s="427" t="s">
        <v>141</v>
      </c>
      <c r="K11" s="428"/>
      <c r="L11" s="21">
        <f>SUM(L8:L10)</f>
        <v>30</v>
      </c>
      <c r="N11" s="20"/>
      <c r="O11" s="20"/>
      <c r="P11" s="20"/>
      <c r="Q11" s="427" t="s">
        <v>141</v>
      </c>
      <c r="R11" s="428"/>
      <c r="S11" s="21">
        <f>SUM(S8:S10)</f>
        <v>10</v>
      </c>
      <c r="U11" s="20"/>
      <c r="V11" s="20"/>
      <c r="W11" s="20"/>
      <c r="X11" s="427" t="s">
        <v>141</v>
      </c>
      <c r="Y11" s="428"/>
      <c r="Z11" s="21">
        <f>SUM(Z8:Z10)</f>
        <v>2</v>
      </c>
    </row>
    <row r="12" spans="2:28" ht="8.25" customHeight="1" thickBo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  <c r="W12" s="11"/>
      <c r="X12" s="11"/>
      <c r="Y12" s="11"/>
      <c r="Z12" s="11"/>
      <c r="AA12" s="11"/>
      <c r="AB12" s="11"/>
    </row>
    <row r="13" spans="2:28" ht="39" thickBot="1">
      <c r="B13" s="288" t="s">
        <v>117</v>
      </c>
      <c r="C13" s="288" t="s">
        <v>116</v>
      </c>
      <c r="D13" s="288" t="s">
        <v>55</v>
      </c>
      <c r="E13" s="288" t="s">
        <v>75</v>
      </c>
      <c r="F13" s="288" t="s">
        <v>5</v>
      </c>
      <c r="G13" s="288" t="s">
        <v>21</v>
      </c>
      <c r="H13" s="13"/>
      <c r="I13" s="142" t="s">
        <v>117</v>
      </c>
      <c r="J13" s="142" t="s">
        <v>116</v>
      </c>
      <c r="K13" s="142" t="s">
        <v>55</v>
      </c>
      <c r="L13" s="142" t="s">
        <v>75</v>
      </c>
      <c r="M13" s="142" t="s">
        <v>5</v>
      </c>
      <c r="N13" s="142" t="s">
        <v>21</v>
      </c>
      <c r="P13" s="289" t="s">
        <v>117</v>
      </c>
      <c r="Q13" s="289" t="s">
        <v>116</v>
      </c>
      <c r="R13" s="289" t="s">
        <v>55</v>
      </c>
      <c r="S13" s="289" t="s">
        <v>75</v>
      </c>
      <c r="T13" s="289" t="s">
        <v>5</v>
      </c>
      <c r="U13" s="289" t="s">
        <v>21</v>
      </c>
      <c r="W13" s="289" t="s">
        <v>117</v>
      </c>
      <c r="X13" s="289" t="s">
        <v>116</v>
      </c>
      <c r="Y13" s="289" t="s">
        <v>55</v>
      </c>
      <c r="Z13" s="289" t="s">
        <v>75</v>
      </c>
      <c r="AA13" s="289" t="s">
        <v>5</v>
      </c>
      <c r="AB13" s="289" t="s">
        <v>21</v>
      </c>
    </row>
    <row r="14" spans="2:28" ht="15.75" thickBot="1">
      <c r="B14" s="57">
        <v>1</v>
      </c>
      <c r="C14" s="233" t="s">
        <v>97</v>
      </c>
      <c r="D14" s="233">
        <v>400</v>
      </c>
      <c r="E14" s="233">
        <v>951</v>
      </c>
      <c r="F14" s="166">
        <v>1</v>
      </c>
      <c r="G14" s="167">
        <v>1</v>
      </c>
      <c r="H14" s="10"/>
      <c r="I14" s="370">
        <v>1</v>
      </c>
      <c r="J14" s="371" t="s">
        <v>0</v>
      </c>
      <c r="K14" s="371">
        <v>700</v>
      </c>
      <c r="L14" s="371">
        <v>1994</v>
      </c>
      <c r="M14" s="372">
        <v>1</v>
      </c>
      <c r="N14" s="373">
        <v>1</v>
      </c>
      <c r="P14" s="57">
        <v>1</v>
      </c>
      <c r="Q14" s="233" t="s">
        <v>136</v>
      </c>
      <c r="R14" s="233">
        <v>1500</v>
      </c>
      <c r="S14" s="233">
        <v>3386</v>
      </c>
      <c r="T14" s="166">
        <v>0.9729</v>
      </c>
      <c r="U14" s="167">
        <v>0.9833141114982578</v>
      </c>
      <c r="W14" s="393">
        <v>1</v>
      </c>
      <c r="X14" s="394" t="s">
        <v>86</v>
      </c>
      <c r="Y14" s="394">
        <v>1800</v>
      </c>
      <c r="Z14" s="394">
        <v>606</v>
      </c>
      <c r="AA14" s="395">
        <v>0.8939</v>
      </c>
      <c r="AB14" s="396">
        <v>0.8136436744847193</v>
      </c>
    </row>
    <row r="15" spans="2:28" ht="15.75" thickBot="1">
      <c r="B15" s="61">
        <v>1</v>
      </c>
      <c r="C15" s="234" t="s">
        <v>24</v>
      </c>
      <c r="D15" s="234">
        <v>400</v>
      </c>
      <c r="E15" s="234">
        <v>914</v>
      </c>
      <c r="F15" s="168">
        <v>1</v>
      </c>
      <c r="G15" s="169">
        <v>1</v>
      </c>
      <c r="H15" s="10"/>
      <c r="I15" s="374">
        <v>1</v>
      </c>
      <c r="J15" s="375" t="s">
        <v>78</v>
      </c>
      <c r="K15" s="375">
        <v>700</v>
      </c>
      <c r="L15" s="375">
        <v>1199</v>
      </c>
      <c r="M15" s="376">
        <v>1</v>
      </c>
      <c r="N15" s="377">
        <v>1</v>
      </c>
      <c r="P15" s="61">
        <v>2</v>
      </c>
      <c r="Q15" s="234" t="s">
        <v>30</v>
      </c>
      <c r="R15" s="234">
        <v>1500</v>
      </c>
      <c r="S15" s="234">
        <v>4259</v>
      </c>
      <c r="T15" s="168">
        <v>0.9032</v>
      </c>
      <c r="U15" s="169">
        <v>0.939105658669081</v>
      </c>
      <c r="W15" s="366">
        <v>2</v>
      </c>
      <c r="X15" s="367" t="s">
        <v>25</v>
      </c>
      <c r="Y15" s="367">
        <v>400</v>
      </c>
      <c r="Z15" s="367">
        <v>209</v>
      </c>
      <c r="AA15" s="368">
        <v>0.8294</v>
      </c>
      <c r="AB15" s="369">
        <v>0.7955779527559055</v>
      </c>
    </row>
    <row r="16" spans="2:21" ht="15">
      <c r="B16" s="61">
        <v>1</v>
      </c>
      <c r="C16" s="234" t="s">
        <v>36</v>
      </c>
      <c r="D16" s="234">
        <v>400</v>
      </c>
      <c r="E16" s="234">
        <v>890</v>
      </c>
      <c r="F16" s="168">
        <v>1</v>
      </c>
      <c r="G16" s="169">
        <v>1</v>
      </c>
      <c r="H16" s="10"/>
      <c r="I16" s="374">
        <v>1</v>
      </c>
      <c r="J16" s="375" t="s">
        <v>26</v>
      </c>
      <c r="K16" s="375">
        <v>700</v>
      </c>
      <c r="L16" s="375">
        <v>1000</v>
      </c>
      <c r="M16" s="376">
        <v>1</v>
      </c>
      <c r="N16" s="377">
        <v>1</v>
      </c>
      <c r="P16" s="61">
        <v>3</v>
      </c>
      <c r="Q16" s="234" t="s">
        <v>11</v>
      </c>
      <c r="R16" s="234">
        <v>1500</v>
      </c>
      <c r="S16" s="234">
        <v>3143</v>
      </c>
      <c r="T16" s="168">
        <v>0.8961</v>
      </c>
      <c r="U16" s="169">
        <v>0.9354796435272046</v>
      </c>
    </row>
    <row r="17" spans="2:21" ht="15">
      <c r="B17" s="61">
        <v>1</v>
      </c>
      <c r="C17" s="234" t="s">
        <v>52</v>
      </c>
      <c r="D17" s="234">
        <v>400</v>
      </c>
      <c r="E17" s="234">
        <v>772</v>
      </c>
      <c r="F17" s="168">
        <v>1</v>
      </c>
      <c r="G17" s="169">
        <v>1</v>
      </c>
      <c r="H17" s="10"/>
      <c r="I17" s="374">
        <v>1</v>
      </c>
      <c r="J17" s="375" t="s">
        <v>37</v>
      </c>
      <c r="K17" s="375">
        <v>700</v>
      </c>
      <c r="L17" s="375">
        <v>753</v>
      </c>
      <c r="M17" s="376">
        <v>1</v>
      </c>
      <c r="N17" s="377">
        <v>1</v>
      </c>
      <c r="P17" s="61">
        <v>4</v>
      </c>
      <c r="Q17" s="234" t="s">
        <v>192</v>
      </c>
      <c r="R17" s="234">
        <v>1500</v>
      </c>
      <c r="S17" s="234">
        <v>2184</v>
      </c>
      <c r="T17" s="168">
        <v>0.7824</v>
      </c>
      <c r="U17" s="169">
        <v>0.8724624584717608</v>
      </c>
    </row>
    <row r="18" spans="2:21" ht="15">
      <c r="B18" s="61">
        <v>1</v>
      </c>
      <c r="C18" s="234" t="s">
        <v>54</v>
      </c>
      <c r="D18" s="234">
        <v>400</v>
      </c>
      <c r="E18" s="234">
        <v>716</v>
      </c>
      <c r="F18" s="168">
        <v>1</v>
      </c>
      <c r="G18" s="169">
        <v>1</v>
      </c>
      <c r="H18" s="10"/>
      <c r="I18" s="374">
        <v>2</v>
      </c>
      <c r="J18" s="375" t="s">
        <v>77</v>
      </c>
      <c r="K18" s="375">
        <v>700</v>
      </c>
      <c r="L18" s="375">
        <v>3331</v>
      </c>
      <c r="M18" s="376">
        <v>0.9997</v>
      </c>
      <c r="N18" s="377">
        <v>0.99985</v>
      </c>
      <c r="P18" s="61">
        <v>5</v>
      </c>
      <c r="Q18" s="234" t="s">
        <v>32</v>
      </c>
      <c r="R18" s="234">
        <v>1500</v>
      </c>
      <c r="S18" s="234">
        <v>2610</v>
      </c>
      <c r="T18" s="168">
        <v>0.7743</v>
      </c>
      <c r="U18" s="169">
        <v>0.8675558338617628</v>
      </c>
    </row>
    <row r="19" spans="2:21" ht="15">
      <c r="B19" s="61">
        <v>1</v>
      </c>
      <c r="C19" s="234" t="s">
        <v>16</v>
      </c>
      <c r="D19" s="234">
        <v>400</v>
      </c>
      <c r="E19" s="234">
        <v>703</v>
      </c>
      <c r="F19" s="168">
        <v>1</v>
      </c>
      <c r="G19" s="169">
        <v>1</v>
      </c>
      <c r="H19" s="10"/>
      <c r="I19" s="374">
        <v>3</v>
      </c>
      <c r="J19" s="375" t="s">
        <v>43</v>
      </c>
      <c r="K19" s="375">
        <v>700</v>
      </c>
      <c r="L19" s="375">
        <v>1634</v>
      </c>
      <c r="M19" s="376">
        <v>0.9975</v>
      </c>
      <c r="N19" s="377">
        <v>0.99875</v>
      </c>
      <c r="P19" s="61">
        <v>6</v>
      </c>
      <c r="Q19" s="234" t="s">
        <v>85</v>
      </c>
      <c r="R19" s="234">
        <v>1500</v>
      </c>
      <c r="S19" s="234">
        <v>4004</v>
      </c>
      <c r="T19" s="168">
        <v>0.7933</v>
      </c>
      <c r="U19" s="169">
        <v>0.8626993827160494</v>
      </c>
    </row>
    <row r="20" spans="2:21" ht="15.75" thickBot="1">
      <c r="B20" s="61">
        <v>1</v>
      </c>
      <c r="C20" s="234" t="s">
        <v>103</v>
      </c>
      <c r="D20" s="234">
        <v>400</v>
      </c>
      <c r="E20" s="234">
        <v>688</v>
      </c>
      <c r="F20" s="168">
        <v>1</v>
      </c>
      <c r="G20" s="169">
        <v>1</v>
      </c>
      <c r="H20" s="10"/>
      <c r="I20" s="374">
        <v>4</v>
      </c>
      <c r="J20" s="375" t="s">
        <v>13</v>
      </c>
      <c r="K20" s="375">
        <v>700</v>
      </c>
      <c r="L20" s="375">
        <v>1752</v>
      </c>
      <c r="M20" s="376">
        <v>0.9973</v>
      </c>
      <c r="N20" s="377">
        <v>0.99865</v>
      </c>
      <c r="P20" s="65">
        <v>7</v>
      </c>
      <c r="Q20" s="170" t="s">
        <v>31</v>
      </c>
      <c r="R20" s="170">
        <v>1500</v>
      </c>
      <c r="S20" s="170">
        <v>4425</v>
      </c>
      <c r="T20" s="171">
        <v>0.7515</v>
      </c>
      <c r="U20" s="172">
        <v>0.8238314408770555</v>
      </c>
    </row>
    <row r="21" spans="2:21" ht="15">
      <c r="B21" s="61">
        <v>1</v>
      </c>
      <c r="C21" s="234" t="s">
        <v>51</v>
      </c>
      <c r="D21" s="234">
        <v>400</v>
      </c>
      <c r="E21" s="234">
        <v>619</v>
      </c>
      <c r="F21" s="168">
        <v>1</v>
      </c>
      <c r="G21" s="169">
        <v>1</v>
      </c>
      <c r="H21" s="10"/>
      <c r="I21" s="374">
        <v>5</v>
      </c>
      <c r="J21" s="375" t="s">
        <v>163</v>
      </c>
      <c r="K21" s="375">
        <v>700</v>
      </c>
      <c r="L21" s="375">
        <v>1196</v>
      </c>
      <c r="M21" s="376">
        <v>0.9956</v>
      </c>
      <c r="N21" s="377">
        <v>0.9974575342465754</v>
      </c>
      <c r="P21" s="359">
        <v>8</v>
      </c>
      <c r="Q21" s="360" t="s">
        <v>35</v>
      </c>
      <c r="R21" s="360">
        <v>1500</v>
      </c>
      <c r="S21" s="360">
        <v>1959</v>
      </c>
      <c r="T21" s="362">
        <v>0.6053</v>
      </c>
      <c r="U21" s="364">
        <v>0.7587670212765958</v>
      </c>
    </row>
    <row r="22" spans="2:21" ht="15.75" thickBot="1">
      <c r="B22" s="61">
        <v>1</v>
      </c>
      <c r="C22" s="234" t="s">
        <v>50</v>
      </c>
      <c r="D22" s="234">
        <v>400</v>
      </c>
      <c r="E22" s="234">
        <v>561</v>
      </c>
      <c r="F22" s="168">
        <v>1</v>
      </c>
      <c r="G22" s="169">
        <v>1</v>
      </c>
      <c r="H22" s="10"/>
      <c r="I22" s="374">
        <v>6</v>
      </c>
      <c r="J22" s="375" t="s">
        <v>6</v>
      </c>
      <c r="K22" s="375">
        <v>700</v>
      </c>
      <c r="L22" s="375">
        <v>2274</v>
      </c>
      <c r="M22" s="376">
        <v>0.9939</v>
      </c>
      <c r="N22" s="377">
        <v>0.99695</v>
      </c>
      <c r="P22" s="387">
        <v>9</v>
      </c>
      <c r="Q22" s="390" t="s">
        <v>19</v>
      </c>
      <c r="R22" s="390">
        <v>1500</v>
      </c>
      <c r="S22" s="390">
        <v>1007</v>
      </c>
      <c r="T22" s="391">
        <v>0.7153</v>
      </c>
      <c r="U22" s="392">
        <v>0.7454090005678592</v>
      </c>
    </row>
    <row r="23" spans="2:21" ht="15.75" thickBot="1">
      <c r="B23" s="61">
        <v>1</v>
      </c>
      <c r="C23" s="234" t="s">
        <v>47</v>
      </c>
      <c r="D23" s="234">
        <v>400</v>
      </c>
      <c r="E23" s="234">
        <v>556</v>
      </c>
      <c r="F23" s="168">
        <v>1</v>
      </c>
      <c r="G23" s="169">
        <v>1</v>
      </c>
      <c r="H23" s="10"/>
      <c r="I23" s="374">
        <v>7</v>
      </c>
      <c r="J23" s="375" t="s">
        <v>39</v>
      </c>
      <c r="K23" s="375">
        <v>700</v>
      </c>
      <c r="L23" s="375">
        <v>1305</v>
      </c>
      <c r="M23" s="376">
        <v>0.992</v>
      </c>
      <c r="N23" s="377">
        <v>0.996</v>
      </c>
      <c r="P23" s="388">
        <v>10</v>
      </c>
      <c r="Q23" s="389" t="s">
        <v>114</v>
      </c>
      <c r="R23" s="479">
        <v>1500</v>
      </c>
      <c r="S23" s="479">
        <v>775</v>
      </c>
      <c r="T23" s="480">
        <v>0.4014</v>
      </c>
      <c r="U23" s="481">
        <v>0.5252518207282914</v>
      </c>
    </row>
    <row r="24" spans="2:14" ht="15">
      <c r="B24" s="61">
        <v>1</v>
      </c>
      <c r="C24" s="234" t="s">
        <v>198</v>
      </c>
      <c r="D24" s="234">
        <v>400</v>
      </c>
      <c r="E24" s="234">
        <v>545</v>
      </c>
      <c r="F24" s="168">
        <v>1</v>
      </c>
      <c r="G24" s="169">
        <v>1</v>
      </c>
      <c r="H24" s="10"/>
      <c r="I24" s="374">
        <v>8</v>
      </c>
      <c r="J24" s="375" t="s">
        <v>53</v>
      </c>
      <c r="K24" s="375">
        <v>700</v>
      </c>
      <c r="L24" s="375">
        <v>979</v>
      </c>
      <c r="M24" s="376">
        <v>0.991</v>
      </c>
      <c r="N24" s="377">
        <v>0.9955</v>
      </c>
    </row>
    <row r="25" spans="2:14" ht="15">
      <c r="B25" s="61">
        <v>1</v>
      </c>
      <c r="C25" s="234" t="s">
        <v>48</v>
      </c>
      <c r="D25" s="234">
        <v>400</v>
      </c>
      <c r="E25" s="234">
        <v>456</v>
      </c>
      <c r="F25" s="168">
        <v>1</v>
      </c>
      <c r="G25" s="169">
        <v>1</v>
      </c>
      <c r="H25" s="10"/>
      <c r="I25" s="374">
        <v>9</v>
      </c>
      <c r="J25" s="375" t="s">
        <v>29</v>
      </c>
      <c r="K25" s="375">
        <v>700</v>
      </c>
      <c r="L25" s="375">
        <v>904</v>
      </c>
      <c r="M25" s="376">
        <v>0.9862</v>
      </c>
      <c r="N25" s="377">
        <v>0.9931</v>
      </c>
    </row>
    <row r="26" spans="2:14" ht="15">
      <c r="B26" s="61">
        <v>2</v>
      </c>
      <c r="C26" s="234" t="s">
        <v>110</v>
      </c>
      <c r="D26" s="234">
        <v>400</v>
      </c>
      <c r="E26" s="234">
        <v>591</v>
      </c>
      <c r="F26" s="168">
        <v>0.9984</v>
      </c>
      <c r="G26" s="169">
        <v>0.9992</v>
      </c>
      <c r="H26" s="10"/>
      <c r="I26" s="374">
        <v>10</v>
      </c>
      <c r="J26" s="375" t="s">
        <v>18</v>
      </c>
      <c r="K26" s="375">
        <v>700</v>
      </c>
      <c r="L26" s="375">
        <v>1251</v>
      </c>
      <c r="M26" s="376">
        <v>0.9802</v>
      </c>
      <c r="N26" s="377">
        <v>0.9901</v>
      </c>
    </row>
    <row r="27" spans="2:14" ht="15">
      <c r="B27" s="61">
        <v>3</v>
      </c>
      <c r="C27" s="234" t="s">
        <v>105</v>
      </c>
      <c r="D27" s="234">
        <v>400</v>
      </c>
      <c r="E27" s="234">
        <v>478</v>
      </c>
      <c r="F27" s="168">
        <v>0.998</v>
      </c>
      <c r="G27" s="169">
        <v>0.999</v>
      </c>
      <c r="H27" s="10"/>
      <c r="I27" s="374">
        <v>11</v>
      </c>
      <c r="J27" s="375" t="s">
        <v>9</v>
      </c>
      <c r="K27" s="375">
        <v>700</v>
      </c>
      <c r="L27" s="375">
        <v>1615</v>
      </c>
      <c r="M27" s="376">
        <v>0.9654</v>
      </c>
      <c r="N27" s="377">
        <v>0.9824429305912596</v>
      </c>
    </row>
    <row r="28" spans="2:14" ht="15">
      <c r="B28" s="61">
        <v>4</v>
      </c>
      <c r="C28" s="234" t="s">
        <v>111</v>
      </c>
      <c r="D28" s="234">
        <v>400</v>
      </c>
      <c r="E28" s="234">
        <v>888</v>
      </c>
      <c r="F28" s="168">
        <v>0.9966</v>
      </c>
      <c r="G28" s="169">
        <v>0.9983</v>
      </c>
      <c r="H28" s="10"/>
      <c r="I28" s="374">
        <v>12</v>
      </c>
      <c r="J28" s="375" t="s">
        <v>80</v>
      </c>
      <c r="K28" s="375">
        <v>700</v>
      </c>
      <c r="L28" s="375">
        <v>2588</v>
      </c>
      <c r="M28" s="376">
        <v>0.9518</v>
      </c>
      <c r="N28" s="377">
        <v>0.9726201166180758</v>
      </c>
    </row>
    <row r="29" spans="2:14" ht="15">
      <c r="B29" s="61">
        <v>4</v>
      </c>
      <c r="C29" s="234" t="s">
        <v>98</v>
      </c>
      <c r="D29" s="234">
        <v>400</v>
      </c>
      <c r="E29" s="234">
        <v>623</v>
      </c>
      <c r="F29" s="168">
        <v>0.9966</v>
      </c>
      <c r="G29" s="169">
        <v>0.9983</v>
      </c>
      <c r="H29" s="10"/>
      <c r="I29" s="374">
        <v>13</v>
      </c>
      <c r="J29" s="375" t="s">
        <v>113</v>
      </c>
      <c r="K29" s="375">
        <v>700</v>
      </c>
      <c r="L29" s="375">
        <v>2431</v>
      </c>
      <c r="M29" s="376">
        <v>0.9451</v>
      </c>
      <c r="N29" s="377">
        <v>0.9701284753363228</v>
      </c>
    </row>
    <row r="30" spans="2:14" ht="15">
      <c r="B30" s="61">
        <v>5</v>
      </c>
      <c r="C30" s="234" t="s">
        <v>3</v>
      </c>
      <c r="D30" s="234">
        <v>400</v>
      </c>
      <c r="E30" s="234">
        <v>528</v>
      </c>
      <c r="F30" s="168">
        <v>0.9982</v>
      </c>
      <c r="G30" s="169">
        <v>0.9981825688073394</v>
      </c>
      <c r="H30" s="10"/>
      <c r="I30" s="374">
        <v>14</v>
      </c>
      <c r="J30" s="375" t="s">
        <v>41</v>
      </c>
      <c r="K30" s="375">
        <v>700</v>
      </c>
      <c r="L30" s="375">
        <v>1523</v>
      </c>
      <c r="M30" s="376">
        <v>0.9246</v>
      </c>
      <c r="N30" s="377">
        <v>0.9580854406130268</v>
      </c>
    </row>
    <row r="31" spans="2:14" ht="15">
      <c r="B31" s="61">
        <v>6</v>
      </c>
      <c r="C31" s="234" t="s">
        <v>17</v>
      </c>
      <c r="D31" s="234">
        <v>400</v>
      </c>
      <c r="E31" s="234">
        <v>474</v>
      </c>
      <c r="F31" s="168">
        <v>0.9947</v>
      </c>
      <c r="G31" s="169">
        <v>0.99735</v>
      </c>
      <c r="H31" s="10"/>
      <c r="I31" s="374">
        <v>15</v>
      </c>
      <c r="J31" s="375" t="s">
        <v>112</v>
      </c>
      <c r="K31" s="375">
        <v>700</v>
      </c>
      <c r="L31" s="375">
        <v>1144</v>
      </c>
      <c r="M31" s="376">
        <v>0.9246</v>
      </c>
      <c r="N31" s="377">
        <v>0.9573138504155125</v>
      </c>
    </row>
    <row r="32" spans="2:14" ht="15">
      <c r="B32" s="61">
        <v>7</v>
      </c>
      <c r="C32" s="234" t="s">
        <v>33</v>
      </c>
      <c r="D32" s="234">
        <v>400</v>
      </c>
      <c r="E32" s="234">
        <v>616</v>
      </c>
      <c r="F32" s="168">
        <v>0.9971</v>
      </c>
      <c r="G32" s="169">
        <v>0.9972254966887417</v>
      </c>
      <c r="H32" s="10"/>
      <c r="I32" s="374">
        <v>16</v>
      </c>
      <c r="J32" s="375" t="s">
        <v>167</v>
      </c>
      <c r="K32" s="375">
        <v>700</v>
      </c>
      <c r="L32" s="375">
        <v>1705</v>
      </c>
      <c r="M32" s="376">
        <v>0.9029</v>
      </c>
      <c r="N32" s="377">
        <v>0.94545</v>
      </c>
    </row>
    <row r="33" spans="2:14" ht="15">
      <c r="B33" s="61">
        <v>8</v>
      </c>
      <c r="C33" s="234" t="s">
        <v>1</v>
      </c>
      <c r="D33" s="234">
        <v>400</v>
      </c>
      <c r="E33" s="234">
        <v>587</v>
      </c>
      <c r="F33" s="168">
        <v>0.9939</v>
      </c>
      <c r="G33" s="169">
        <v>0.99695</v>
      </c>
      <c r="H33" s="10"/>
      <c r="I33" s="374">
        <v>17</v>
      </c>
      <c r="J33" s="375" t="s">
        <v>34</v>
      </c>
      <c r="K33" s="375">
        <v>700</v>
      </c>
      <c r="L33" s="375">
        <v>3452</v>
      </c>
      <c r="M33" s="376">
        <v>0.8992</v>
      </c>
      <c r="N33" s="377">
        <v>0.9336457256461232</v>
      </c>
    </row>
    <row r="34" spans="2:14" ht="15">
      <c r="B34" s="61">
        <v>9</v>
      </c>
      <c r="C34" s="234" t="s">
        <v>49</v>
      </c>
      <c r="D34" s="234">
        <v>400</v>
      </c>
      <c r="E34" s="234">
        <v>455</v>
      </c>
      <c r="F34" s="168">
        <v>0.9938</v>
      </c>
      <c r="G34" s="169">
        <v>0.9969</v>
      </c>
      <c r="H34" s="10"/>
      <c r="I34" s="374">
        <v>18</v>
      </c>
      <c r="J34" s="375" t="s">
        <v>8</v>
      </c>
      <c r="K34" s="375">
        <v>700</v>
      </c>
      <c r="L34" s="375">
        <v>1149</v>
      </c>
      <c r="M34" s="376">
        <v>0.8596</v>
      </c>
      <c r="N34" s="377">
        <v>0.9227133858267718</v>
      </c>
    </row>
    <row r="35" spans="2:14" ht="15">
      <c r="B35" s="61">
        <v>10</v>
      </c>
      <c r="C35" s="234" t="s">
        <v>101</v>
      </c>
      <c r="D35" s="234">
        <v>400</v>
      </c>
      <c r="E35" s="234">
        <v>716</v>
      </c>
      <c r="F35" s="168">
        <v>0.9946</v>
      </c>
      <c r="G35" s="169">
        <v>0.9967594594594595</v>
      </c>
      <c r="H35" s="10"/>
      <c r="I35" s="374">
        <v>19</v>
      </c>
      <c r="J35" s="375" t="s">
        <v>15</v>
      </c>
      <c r="K35" s="375">
        <v>700</v>
      </c>
      <c r="L35" s="375">
        <v>3596</v>
      </c>
      <c r="M35" s="376">
        <v>0.8219</v>
      </c>
      <c r="N35" s="377">
        <v>0.9096028962730129</v>
      </c>
    </row>
    <row r="36" spans="2:14" ht="15">
      <c r="B36" s="61">
        <v>11</v>
      </c>
      <c r="C36" s="234" t="s">
        <v>100</v>
      </c>
      <c r="D36" s="234">
        <v>400</v>
      </c>
      <c r="E36" s="234">
        <v>649</v>
      </c>
      <c r="F36" s="168">
        <v>0.9916</v>
      </c>
      <c r="G36" s="169">
        <v>0.9958</v>
      </c>
      <c r="H36" s="10"/>
      <c r="I36" s="374">
        <v>20</v>
      </c>
      <c r="J36" s="375" t="s">
        <v>164</v>
      </c>
      <c r="K36" s="375">
        <v>700</v>
      </c>
      <c r="L36" s="375">
        <v>1992</v>
      </c>
      <c r="M36" s="376">
        <v>0.8305</v>
      </c>
      <c r="N36" s="377">
        <v>0.9022065217391304</v>
      </c>
    </row>
    <row r="37" spans="2:14" ht="15">
      <c r="B37" s="61">
        <v>12</v>
      </c>
      <c r="C37" s="234" t="s">
        <v>81</v>
      </c>
      <c r="D37" s="234">
        <v>400</v>
      </c>
      <c r="E37" s="234">
        <v>711</v>
      </c>
      <c r="F37" s="168">
        <v>0.9926</v>
      </c>
      <c r="G37" s="169">
        <v>0.9957082840236686</v>
      </c>
      <c r="H37" s="10"/>
      <c r="I37" s="374">
        <v>21</v>
      </c>
      <c r="J37" s="375" t="s">
        <v>23</v>
      </c>
      <c r="K37" s="375">
        <v>700</v>
      </c>
      <c r="L37" s="375">
        <v>1209</v>
      </c>
      <c r="M37" s="376">
        <v>0.8127</v>
      </c>
      <c r="N37" s="377">
        <v>0.9000999999999999</v>
      </c>
    </row>
    <row r="38" spans="2:20" ht="15">
      <c r="B38" s="61">
        <v>13</v>
      </c>
      <c r="C38" s="234" t="s">
        <v>12</v>
      </c>
      <c r="D38" s="234">
        <v>400</v>
      </c>
      <c r="E38" s="234">
        <v>1800</v>
      </c>
      <c r="F38" s="168">
        <v>0.9933</v>
      </c>
      <c r="G38" s="169">
        <v>0.9950136363636364</v>
      </c>
      <c r="H38" s="10"/>
      <c r="I38" s="374">
        <v>22</v>
      </c>
      <c r="J38" s="375" t="s">
        <v>79</v>
      </c>
      <c r="K38" s="375">
        <v>700</v>
      </c>
      <c r="L38" s="375">
        <v>1031</v>
      </c>
      <c r="M38" s="376">
        <v>0.8302</v>
      </c>
      <c r="N38" s="377">
        <v>0.8984583208395802</v>
      </c>
      <c r="T38" s="386" t="s">
        <v>209</v>
      </c>
    </row>
    <row r="39" spans="2:14" ht="15">
      <c r="B39" s="61">
        <v>14</v>
      </c>
      <c r="C39" s="234" t="s">
        <v>106</v>
      </c>
      <c r="D39" s="234">
        <v>400</v>
      </c>
      <c r="E39" s="234">
        <v>495</v>
      </c>
      <c r="F39" s="168">
        <v>0.9878</v>
      </c>
      <c r="G39" s="169">
        <v>0.9939</v>
      </c>
      <c r="H39" s="10"/>
      <c r="I39" s="374">
        <v>23</v>
      </c>
      <c r="J39" s="375" t="s">
        <v>2</v>
      </c>
      <c r="K39" s="375">
        <v>700</v>
      </c>
      <c r="L39" s="375">
        <v>1434</v>
      </c>
      <c r="M39" s="376">
        <v>0.8136</v>
      </c>
      <c r="N39" s="377">
        <v>0.8929016949152542</v>
      </c>
    </row>
    <row r="40" spans="2:14" ht="15">
      <c r="B40" s="61">
        <v>15</v>
      </c>
      <c r="C40" s="234" t="s">
        <v>107</v>
      </c>
      <c r="D40" s="234">
        <v>400</v>
      </c>
      <c r="E40" s="234">
        <v>640</v>
      </c>
      <c r="F40" s="168">
        <v>0.9864</v>
      </c>
      <c r="G40" s="169">
        <v>0.9932000000000001</v>
      </c>
      <c r="H40" s="10"/>
      <c r="I40" s="374">
        <v>24</v>
      </c>
      <c r="J40" s="375" t="s">
        <v>14</v>
      </c>
      <c r="K40" s="375">
        <v>700</v>
      </c>
      <c r="L40" s="375">
        <v>1597</v>
      </c>
      <c r="M40" s="376">
        <v>0.7319</v>
      </c>
      <c r="N40" s="377">
        <v>0.8657101918465229</v>
      </c>
    </row>
    <row r="41" spans="2:14" ht="15">
      <c r="B41" s="61">
        <v>16</v>
      </c>
      <c r="C41" s="234" t="s">
        <v>7</v>
      </c>
      <c r="D41" s="234">
        <v>400</v>
      </c>
      <c r="E41" s="234">
        <v>614</v>
      </c>
      <c r="F41" s="168">
        <v>0.9781</v>
      </c>
      <c r="G41" s="169">
        <v>0.98905</v>
      </c>
      <c r="H41" s="10"/>
      <c r="I41" s="374">
        <v>25</v>
      </c>
      <c r="J41" s="375" t="s">
        <v>40</v>
      </c>
      <c r="K41" s="375">
        <v>700</v>
      </c>
      <c r="L41" s="375">
        <v>1298</v>
      </c>
      <c r="M41" s="376">
        <v>0.7658</v>
      </c>
      <c r="N41" s="377">
        <v>0.8562606557377049</v>
      </c>
    </row>
    <row r="42" spans="2:14" ht="15.75" thickBot="1">
      <c r="B42" s="61">
        <v>17</v>
      </c>
      <c r="C42" s="234" t="s">
        <v>38</v>
      </c>
      <c r="D42" s="234">
        <v>400</v>
      </c>
      <c r="E42" s="234">
        <v>1239</v>
      </c>
      <c r="F42" s="168">
        <v>0.9784</v>
      </c>
      <c r="G42" s="169">
        <v>0.9871614949037373</v>
      </c>
      <c r="H42" s="10"/>
      <c r="I42" s="378">
        <v>26</v>
      </c>
      <c r="J42" s="379" t="s">
        <v>56</v>
      </c>
      <c r="K42" s="379">
        <v>700</v>
      </c>
      <c r="L42" s="379">
        <v>1337</v>
      </c>
      <c r="M42" s="380">
        <v>0.6613</v>
      </c>
      <c r="N42" s="381">
        <v>0.8200818181818181</v>
      </c>
    </row>
    <row r="43" spans="2:14" ht="15.75" thickBot="1">
      <c r="B43" s="61">
        <v>18</v>
      </c>
      <c r="C43" s="234" t="s">
        <v>22</v>
      </c>
      <c r="D43" s="234">
        <v>400</v>
      </c>
      <c r="E43" s="234">
        <v>448</v>
      </c>
      <c r="F43" s="168">
        <v>0.9739</v>
      </c>
      <c r="G43" s="169">
        <v>0.9861001416430595</v>
      </c>
      <c r="H43" s="10"/>
      <c r="I43" s="382">
        <v>27</v>
      </c>
      <c r="J43" s="383" t="s">
        <v>20</v>
      </c>
      <c r="K43" s="383">
        <v>700</v>
      </c>
      <c r="L43" s="383">
        <v>4185</v>
      </c>
      <c r="M43" s="384">
        <v>0.5381</v>
      </c>
      <c r="N43" s="385">
        <v>0.6793631524008351</v>
      </c>
    </row>
    <row r="44" spans="2:8" ht="15">
      <c r="B44" s="61">
        <v>19</v>
      </c>
      <c r="C44" s="234" t="s">
        <v>102</v>
      </c>
      <c r="D44" s="234">
        <v>400</v>
      </c>
      <c r="E44" s="234">
        <v>584</v>
      </c>
      <c r="F44" s="168">
        <v>0.9619</v>
      </c>
      <c r="G44" s="169">
        <v>0.980024074074074</v>
      </c>
      <c r="H44" s="10"/>
    </row>
    <row r="45" spans="2:8" ht="15">
      <c r="B45" s="61">
        <v>20</v>
      </c>
      <c r="C45" s="234" t="s">
        <v>76</v>
      </c>
      <c r="D45" s="234">
        <v>400</v>
      </c>
      <c r="E45" s="234">
        <v>421</v>
      </c>
      <c r="F45" s="168">
        <v>0.959</v>
      </c>
      <c r="G45" s="169">
        <v>0.9795</v>
      </c>
      <c r="H45" s="10"/>
    </row>
    <row r="46" spans="2:8" ht="15">
      <c r="B46" s="61">
        <v>31</v>
      </c>
      <c r="C46" s="234" t="s">
        <v>165</v>
      </c>
      <c r="D46" s="234">
        <v>400</v>
      </c>
      <c r="E46" s="234">
        <v>367</v>
      </c>
      <c r="F46" s="168">
        <v>0.9898</v>
      </c>
      <c r="G46" s="169">
        <v>0.9783999999999999</v>
      </c>
      <c r="H46" s="10"/>
    </row>
    <row r="47" spans="2:8" ht="15">
      <c r="B47" s="61">
        <v>32</v>
      </c>
      <c r="C47" s="234" t="s">
        <v>28</v>
      </c>
      <c r="D47" s="234">
        <v>400</v>
      </c>
      <c r="E47" s="234">
        <v>888</v>
      </c>
      <c r="F47" s="168">
        <v>0.9567</v>
      </c>
      <c r="G47" s="169">
        <v>0.97835</v>
      </c>
      <c r="H47" s="10"/>
    </row>
    <row r="48" spans="2:8" ht="15">
      <c r="B48" s="61">
        <v>33</v>
      </c>
      <c r="C48" s="234" t="s">
        <v>4</v>
      </c>
      <c r="D48" s="234">
        <v>400</v>
      </c>
      <c r="E48" s="234">
        <v>1268</v>
      </c>
      <c r="F48" s="168">
        <v>0.9584</v>
      </c>
      <c r="G48" s="169">
        <v>0.9762505617977528</v>
      </c>
      <c r="H48" s="10"/>
    </row>
    <row r="49" spans="2:8" ht="15">
      <c r="B49" s="61">
        <v>34</v>
      </c>
      <c r="C49" s="234" t="s">
        <v>46</v>
      </c>
      <c r="D49" s="234">
        <v>400</v>
      </c>
      <c r="E49" s="234">
        <v>581</v>
      </c>
      <c r="F49" s="168">
        <v>0.954</v>
      </c>
      <c r="G49" s="169">
        <v>0.974266514806378</v>
      </c>
      <c r="H49" s="10"/>
    </row>
    <row r="50" spans="2:8" ht="15">
      <c r="B50" s="61">
        <v>36</v>
      </c>
      <c r="C50" s="234" t="s">
        <v>42</v>
      </c>
      <c r="D50" s="234">
        <v>400</v>
      </c>
      <c r="E50" s="234">
        <v>400</v>
      </c>
      <c r="F50" s="168">
        <v>0.9435</v>
      </c>
      <c r="G50" s="169">
        <v>0.9704788135593221</v>
      </c>
      <c r="H50" s="10"/>
    </row>
    <row r="51" spans="2:8" ht="15">
      <c r="B51" s="61">
        <v>38</v>
      </c>
      <c r="C51" s="234" t="s">
        <v>99</v>
      </c>
      <c r="D51" s="234">
        <v>400</v>
      </c>
      <c r="E51" s="234">
        <v>339</v>
      </c>
      <c r="F51" s="168">
        <v>0.9953</v>
      </c>
      <c r="G51" s="169">
        <v>0.96715</v>
      </c>
      <c r="H51" s="10"/>
    </row>
    <row r="52" spans="2:8" ht="15">
      <c r="B52" s="61">
        <v>39</v>
      </c>
      <c r="C52" s="234" t="s">
        <v>44</v>
      </c>
      <c r="D52" s="234">
        <v>400</v>
      </c>
      <c r="E52" s="234">
        <v>1174</v>
      </c>
      <c r="F52" s="168">
        <v>0.9345</v>
      </c>
      <c r="G52" s="169">
        <v>0.9649971839799749</v>
      </c>
      <c r="H52" s="10"/>
    </row>
    <row r="53" spans="2:8" ht="15">
      <c r="B53" s="61">
        <v>40</v>
      </c>
      <c r="C53" s="234" t="s">
        <v>45</v>
      </c>
      <c r="D53" s="234">
        <v>400</v>
      </c>
      <c r="E53" s="234">
        <v>640</v>
      </c>
      <c r="F53" s="168">
        <v>0.9363</v>
      </c>
      <c r="G53" s="169">
        <v>0.9643120469083155</v>
      </c>
      <c r="H53" s="10"/>
    </row>
    <row r="54" spans="2:8" ht="15">
      <c r="B54" s="61">
        <v>43</v>
      </c>
      <c r="C54" s="234" t="s">
        <v>104</v>
      </c>
      <c r="D54" s="234">
        <v>400</v>
      </c>
      <c r="E54" s="234">
        <v>401</v>
      </c>
      <c r="F54" s="168">
        <v>0.8974</v>
      </c>
      <c r="G54" s="169">
        <v>0.9458428571428572</v>
      </c>
      <c r="H54" s="10"/>
    </row>
    <row r="55" spans="2:8" ht="15">
      <c r="B55" s="61">
        <v>45</v>
      </c>
      <c r="C55" s="234" t="s">
        <v>83</v>
      </c>
      <c r="D55" s="234">
        <v>400</v>
      </c>
      <c r="E55" s="234">
        <v>803</v>
      </c>
      <c r="F55" s="168">
        <v>0.8951</v>
      </c>
      <c r="G55" s="169">
        <v>0.9426157894736842</v>
      </c>
      <c r="H55" s="10"/>
    </row>
    <row r="56" spans="2:8" ht="15">
      <c r="B56" s="61">
        <v>46</v>
      </c>
      <c r="C56" s="234" t="s">
        <v>27</v>
      </c>
      <c r="D56" s="234">
        <v>400</v>
      </c>
      <c r="E56" s="234">
        <v>482</v>
      </c>
      <c r="F56" s="168">
        <v>0.9181</v>
      </c>
      <c r="G56" s="169">
        <v>0.9400908921933085</v>
      </c>
      <c r="H56" s="10"/>
    </row>
    <row r="57" spans="2:8" ht="15">
      <c r="B57" s="61">
        <v>47</v>
      </c>
      <c r="C57" s="234" t="s">
        <v>10</v>
      </c>
      <c r="D57" s="234">
        <v>400</v>
      </c>
      <c r="E57" s="234">
        <v>786</v>
      </c>
      <c r="F57" s="168">
        <v>0.9004</v>
      </c>
      <c r="G57" s="169">
        <v>0.9396117647058824</v>
      </c>
      <c r="H57" s="10"/>
    </row>
    <row r="58" spans="2:8" ht="15">
      <c r="B58" s="61">
        <v>52</v>
      </c>
      <c r="C58" s="234" t="s">
        <v>82</v>
      </c>
      <c r="D58" s="234">
        <v>400</v>
      </c>
      <c r="E58" s="234">
        <v>789</v>
      </c>
      <c r="F58" s="168">
        <v>0.8762</v>
      </c>
      <c r="G58" s="169">
        <v>0.9223482100238664</v>
      </c>
      <c r="H58" s="10"/>
    </row>
    <row r="59" spans="2:8" ht="15">
      <c r="B59" s="61">
        <v>54</v>
      </c>
      <c r="C59" s="234" t="s">
        <v>109</v>
      </c>
      <c r="D59" s="234">
        <v>400</v>
      </c>
      <c r="E59" s="234">
        <v>258</v>
      </c>
      <c r="F59" s="168">
        <v>0.9544</v>
      </c>
      <c r="G59" s="169">
        <v>0.9046536082474227</v>
      </c>
      <c r="H59" s="10"/>
    </row>
    <row r="60" spans="2:7" ht="15">
      <c r="B60" s="61">
        <v>64</v>
      </c>
      <c r="C60" s="234" t="s">
        <v>144</v>
      </c>
      <c r="D60" s="234">
        <v>400</v>
      </c>
      <c r="E60" s="234">
        <v>348</v>
      </c>
      <c r="F60" s="168">
        <v>0.7832</v>
      </c>
      <c r="G60" s="169">
        <v>0.8546909090909092</v>
      </c>
    </row>
    <row r="61" spans="2:7" ht="15.75" thickBot="1">
      <c r="B61" s="65">
        <v>65</v>
      </c>
      <c r="C61" s="170" t="s">
        <v>108</v>
      </c>
      <c r="D61" s="170">
        <v>400</v>
      </c>
      <c r="E61" s="170">
        <v>235</v>
      </c>
      <c r="F61" s="171">
        <v>0.8806</v>
      </c>
      <c r="G61" s="172">
        <v>0.8501076923076922</v>
      </c>
    </row>
    <row r="62" spans="2:7" ht="15.75" thickBot="1">
      <c r="B62" s="366">
        <v>70</v>
      </c>
      <c r="C62" s="367" t="s">
        <v>84</v>
      </c>
      <c r="D62" s="367">
        <v>400</v>
      </c>
      <c r="E62" s="367">
        <v>627</v>
      </c>
      <c r="F62" s="368">
        <v>0.6538</v>
      </c>
      <c r="G62" s="369">
        <v>0.770262831858407</v>
      </c>
    </row>
  </sheetData>
  <sheetProtection/>
  <mergeCells count="26">
    <mergeCell ref="X8:Y8"/>
    <mergeCell ref="X9:Y9"/>
    <mergeCell ref="X10:Y10"/>
    <mergeCell ref="C11:D11"/>
    <mergeCell ref="J11:K11"/>
    <mergeCell ref="Q11:R11"/>
    <mergeCell ref="X11:Y11"/>
    <mergeCell ref="J8:K8"/>
    <mergeCell ref="J9:K9"/>
    <mergeCell ref="C8:D8"/>
    <mergeCell ref="B1:AB1"/>
    <mergeCell ref="B2:AB2"/>
    <mergeCell ref="B4:G5"/>
    <mergeCell ref="B6:G6"/>
    <mergeCell ref="I4:N5"/>
    <mergeCell ref="I6:N6"/>
    <mergeCell ref="P4:U5"/>
    <mergeCell ref="P6:U6"/>
    <mergeCell ref="W4:AB5"/>
    <mergeCell ref="W6:AB6"/>
    <mergeCell ref="C9:D9"/>
    <mergeCell ref="C10:D10"/>
    <mergeCell ref="J10:K10"/>
    <mergeCell ref="Q8:R8"/>
    <mergeCell ref="Q9:R9"/>
    <mergeCell ref="Q10:R10"/>
  </mergeCells>
  <conditionalFormatting sqref="N14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5"/>
  <sheetViews>
    <sheetView showGridLines="0" zoomScalePageLayoutView="0" workbookViewId="0" topLeftCell="A1">
      <selection activeCell="O64" sqref="O64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5.421875" style="0" bestFit="1" customWidth="1"/>
    <col min="6" max="6" width="14.57421875" style="0" customWidth="1"/>
    <col min="7" max="7" width="15.57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5" ht="19.5" thickBot="1">
      <c r="C2" s="436" t="s">
        <v>189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</row>
    <row r="3" spans="3:15" ht="32.25" thickBot="1">
      <c r="C3" s="153" t="s">
        <v>128</v>
      </c>
      <c r="D3" s="154" t="s">
        <v>184</v>
      </c>
      <c r="E3" s="154" t="s">
        <v>152</v>
      </c>
      <c r="F3" s="156" t="s">
        <v>143</v>
      </c>
      <c r="G3" s="154" t="s">
        <v>153</v>
      </c>
      <c r="H3" s="154" t="s">
        <v>154</v>
      </c>
      <c r="I3" s="154" t="s">
        <v>169</v>
      </c>
      <c r="J3" s="154" t="s">
        <v>171</v>
      </c>
      <c r="K3" s="154" t="s">
        <v>172</v>
      </c>
      <c r="L3" s="154" t="s">
        <v>173</v>
      </c>
      <c r="M3" s="154" t="s">
        <v>174</v>
      </c>
      <c r="N3" s="154" t="s">
        <v>175</v>
      </c>
      <c r="O3" s="155" t="s">
        <v>176</v>
      </c>
    </row>
    <row r="4" spans="2:16" ht="56.25">
      <c r="B4" s="77" t="s">
        <v>145</v>
      </c>
      <c r="C4" s="81">
        <v>85</v>
      </c>
      <c r="D4" s="79">
        <v>84</v>
      </c>
      <c r="E4" s="80">
        <v>83</v>
      </c>
      <c r="F4" s="80">
        <v>85</v>
      </c>
      <c r="G4" s="80">
        <v>85</v>
      </c>
      <c r="H4" s="80"/>
      <c r="I4" s="80"/>
      <c r="J4" s="80"/>
      <c r="K4" s="80"/>
      <c r="L4" s="80"/>
      <c r="M4" s="80"/>
      <c r="N4" s="81"/>
      <c r="O4" s="81"/>
      <c r="P4" s="23"/>
    </row>
    <row r="5" spans="2:16" ht="50.25" customHeight="1">
      <c r="B5" s="90" t="s">
        <v>146</v>
      </c>
      <c r="C5" s="89">
        <v>5</v>
      </c>
      <c r="D5" s="87">
        <v>6</v>
      </c>
      <c r="E5" s="88">
        <v>7</v>
      </c>
      <c r="F5" s="88">
        <v>5</v>
      </c>
      <c r="G5" s="88">
        <v>5</v>
      </c>
      <c r="H5" s="88"/>
      <c r="I5" s="88"/>
      <c r="J5" s="88"/>
      <c r="K5" s="88"/>
      <c r="L5" s="88"/>
      <c r="M5" s="88"/>
      <c r="N5" s="89"/>
      <c r="O5" s="89"/>
      <c r="P5" s="16"/>
    </row>
    <row r="6" spans="2:15" ht="43.5" customHeight="1">
      <c r="B6" s="82" t="s">
        <v>147</v>
      </c>
      <c r="C6" s="86">
        <v>1</v>
      </c>
      <c r="D6" s="84">
        <v>1</v>
      </c>
      <c r="E6" s="85">
        <v>1</v>
      </c>
      <c r="F6" s="85">
        <v>1</v>
      </c>
      <c r="G6" s="85">
        <v>1</v>
      </c>
      <c r="H6" s="85"/>
      <c r="I6" s="85"/>
      <c r="J6" s="85"/>
      <c r="K6" s="85"/>
      <c r="L6" s="85"/>
      <c r="M6" s="85"/>
      <c r="N6" s="86"/>
      <c r="O6" s="86"/>
    </row>
    <row r="7" spans="2:15" ht="39.75" customHeight="1">
      <c r="B7" s="33" t="s">
        <v>93</v>
      </c>
      <c r="C7" s="30">
        <f aca="true" t="shared" si="0" ref="C7:N7">SUM(C4:C6)</f>
        <v>91</v>
      </c>
      <c r="D7" s="1">
        <f t="shared" si="0"/>
        <v>91</v>
      </c>
      <c r="E7" s="2">
        <f t="shared" si="0"/>
        <v>91</v>
      </c>
      <c r="F7" s="2">
        <f t="shared" si="0"/>
        <v>91</v>
      </c>
      <c r="G7" s="2">
        <f t="shared" si="0"/>
        <v>91</v>
      </c>
      <c r="H7" s="245">
        <f t="shared" si="0"/>
        <v>0</v>
      </c>
      <c r="I7" s="245">
        <f t="shared" si="0"/>
        <v>0</v>
      </c>
      <c r="J7" s="245">
        <f t="shared" si="0"/>
        <v>0</v>
      </c>
      <c r="K7" s="245">
        <f t="shared" si="0"/>
        <v>0</v>
      </c>
      <c r="L7" s="245">
        <f t="shared" si="0"/>
        <v>0</v>
      </c>
      <c r="M7" s="245">
        <f t="shared" si="0"/>
        <v>0</v>
      </c>
      <c r="N7" s="245">
        <f t="shared" si="0"/>
        <v>0</v>
      </c>
      <c r="O7" s="245">
        <f>SUM(O4:O6)</f>
        <v>0</v>
      </c>
    </row>
    <row r="8" spans="2:15" ht="27" thickBot="1">
      <c r="B8" s="34" t="s">
        <v>94</v>
      </c>
      <c r="C8" s="32">
        <f aca="true" t="shared" si="1" ref="C8:O8">C4/C7</f>
        <v>0.9340659340659341</v>
      </c>
      <c r="D8" s="3">
        <f t="shared" si="1"/>
        <v>0.9230769230769231</v>
      </c>
      <c r="E8" s="3">
        <f t="shared" si="1"/>
        <v>0.9120879120879121</v>
      </c>
      <c r="F8" s="3">
        <f t="shared" si="1"/>
        <v>0.9340659340659341</v>
      </c>
      <c r="G8" s="3">
        <f t="shared" si="1"/>
        <v>0.9340659340659341</v>
      </c>
      <c r="H8" s="246" t="e">
        <f t="shared" si="1"/>
        <v>#DIV/0!</v>
      </c>
      <c r="I8" s="246" t="e">
        <f t="shared" si="1"/>
        <v>#DIV/0!</v>
      </c>
      <c r="J8" s="246" t="e">
        <f t="shared" si="1"/>
        <v>#DIV/0!</v>
      </c>
      <c r="K8" s="246" t="e">
        <f t="shared" si="1"/>
        <v>#DIV/0!</v>
      </c>
      <c r="L8" s="246" t="e">
        <f t="shared" si="1"/>
        <v>#DIV/0!</v>
      </c>
      <c r="M8" s="246" t="e">
        <f t="shared" si="1"/>
        <v>#DIV/0!</v>
      </c>
      <c r="N8" s="246" t="e">
        <f t="shared" si="1"/>
        <v>#DIV/0!</v>
      </c>
      <c r="O8" s="246" t="e">
        <f t="shared" si="1"/>
        <v>#DIV/0!</v>
      </c>
    </row>
    <row r="9" ht="15.75" thickBot="1">
      <c r="G9" s="76"/>
    </row>
    <row r="10" spans="3:15" ht="15">
      <c r="C10" s="24">
        <v>-0.027</v>
      </c>
      <c r="D10" s="25">
        <f aca="true" t="shared" si="2" ref="D10:J10">(D8-C8)/C8</f>
        <v>-0.0117647058823529</v>
      </c>
      <c r="E10" s="25">
        <f t="shared" si="2"/>
        <v>-0.011904761904761982</v>
      </c>
      <c r="F10" s="25">
        <f t="shared" si="2"/>
        <v>0.02409638554216871</v>
      </c>
      <c r="G10" s="25">
        <f t="shared" si="2"/>
        <v>0</v>
      </c>
      <c r="H10" s="247" t="e">
        <f t="shared" si="2"/>
        <v>#DIV/0!</v>
      </c>
      <c r="I10" s="247" t="e">
        <f t="shared" si="2"/>
        <v>#DIV/0!</v>
      </c>
      <c r="J10" s="247" t="e">
        <f t="shared" si="2"/>
        <v>#DIV/0!</v>
      </c>
      <c r="K10" s="247" t="e">
        <f>(K8-J8)/J8</f>
        <v>#DIV/0!</v>
      </c>
      <c r="L10" s="247" t="e">
        <f>(L8-K8)/K8</f>
        <v>#DIV/0!</v>
      </c>
      <c r="M10" s="247" t="e">
        <f>(M8-L8)/L8</f>
        <v>#DIV/0!</v>
      </c>
      <c r="N10" s="247" t="e">
        <f>(N8-M8)/M8</f>
        <v>#DIV/0!</v>
      </c>
      <c r="O10" s="247" t="e">
        <f>(O8-N8)/N8</f>
        <v>#DIV/0!</v>
      </c>
    </row>
    <row r="11" spans="2:15" ht="15.75" thickBot="1">
      <c r="B11" s="429" t="s">
        <v>95</v>
      </c>
      <c r="C11" s="26">
        <v>0.8</v>
      </c>
      <c r="D11" s="27">
        <f aca="true" t="shared" si="3" ref="D11:K11">(C8*D10)+C8</f>
        <v>0.9230769230769231</v>
      </c>
      <c r="E11" s="27">
        <f t="shared" si="3"/>
        <v>0.9120879120879121</v>
      </c>
      <c r="F11" s="27">
        <f t="shared" si="3"/>
        <v>0.9340659340659341</v>
      </c>
      <c r="G11" s="27">
        <f t="shared" si="3"/>
        <v>0.9340659340659341</v>
      </c>
      <c r="H11" s="248" t="e">
        <f t="shared" si="3"/>
        <v>#DIV/0!</v>
      </c>
      <c r="I11" s="248" t="e">
        <f t="shared" si="3"/>
        <v>#DIV/0!</v>
      </c>
      <c r="J11" s="248" t="e">
        <f t="shared" si="3"/>
        <v>#DIV/0!</v>
      </c>
      <c r="K11" s="248" t="e">
        <f t="shared" si="3"/>
        <v>#DIV/0!</v>
      </c>
      <c r="L11" s="248" t="e">
        <f>(K8*L10)+K8</f>
        <v>#DIV/0!</v>
      </c>
      <c r="M11" s="248" t="e">
        <f>(L8*M10)+L8</f>
        <v>#DIV/0!</v>
      </c>
      <c r="N11" s="248" t="e">
        <f>(M8*N10)+M8</f>
        <v>#DIV/0!</v>
      </c>
      <c r="O11" s="248" t="e">
        <f>(N8*O10)+N8</f>
        <v>#DIV/0!</v>
      </c>
    </row>
    <row r="12" spans="2:15" ht="15.75" thickBot="1">
      <c r="B12" s="429"/>
      <c r="C12" s="28">
        <v>1.3333</v>
      </c>
      <c r="D12" s="29">
        <f aca="true" t="shared" si="4" ref="D12:I12">D8/60%</f>
        <v>1.5384615384615385</v>
      </c>
      <c r="E12" s="29">
        <f t="shared" si="4"/>
        <v>1.52014652014652</v>
      </c>
      <c r="F12" s="29">
        <f t="shared" si="4"/>
        <v>1.5567765567765568</v>
      </c>
      <c r="G12" s="29">
        <f t="shared" si="4"/>
        <v>1.5567765567765568</v>
      </c>
      <c r="H12" s="249" t="e">
        <f t="shared" si="4"/>
        <v>#DIV/0!</v>
      </c>
      <c r="I12" s="249" t="e">
        <f t="shared" si="4"/>
        <v>#DIV/0!</v>
      </c>
      <c r="J12" s="249" t="e">
        <f aca="true" t="shared" si="5" ref="J12:O12">J8/60%</f>
        <v>#DIV/0!</v>
      </c>
      <c r="K12" s="249" t="e">
        <f t="shared" si="5"/>
        <v>#DIV/0!</v>
      </c>
      <c r="L12" s="249" t="e">
        <f t="shared" si="5"/>
        <v>#DIV/0!</v>
      </c>
      <c r="M12" s="249" t="e">
        <f t="shared" si="5"/>
        <v>#DIV/0!</v>
      </c>
      <c r="N12" s="249" t="e">
        <f t="shared" si="5"/>
        <v>#DIV/0!</v>
      </c>
      <c r="O12" s="249" t="e">
        <f t="shared" si="5"/>
        <v>#DIV/0!</v>
      </c>
    </row>
    <row r="15" spans="7:18" ht="15.75" customHeight="1" thickBot="1">
      <c r="G15" t="s">
        <v>87</v>
      </c>
      <c r="P15" s="31"/>
      <c r="Q15" s="31"/>
      <c r="R15" s="31"/>
    </row>
    <row r="16" spans="2:18" ht="30.75" thickBot="1">
      <c r="B16" s="47" t="s">
        <v>60</v>
      </c>
      <c r="C16" s="48" t="s">
        <v>61</v>
      </c>
      <c r="D16" s="48" t="s">
        <v>62</v>
      </c>
      <c r="P16" s="31"/>
      <c r="Q16" s="31"/>
      <c r="R16" s="31"/>
    </row>
    <row r="17" spans="2:18" ht="26.25" thickBot="1">
      <c r="B17" s="250">
        <v>2013</v>
      </c>
      <c r="C17" s="251" t="s">
        <v>195</v>
      </c>
      <c r="D17" s="252">
        <f>+C8</f>
        <v>0.9340659340659341</v>
      </c>
      <c r="P17" s="31"/>
      <c r="Q17" s="31"/>
      <c r="R17" s="31"/>
    </row>
    <row r="18" spans="2:18" ht="15" customHeight="1">
      <c r="B18" s="430">
        <v>2014</v>
      </c>
      <c r="C18" s="39" t="s">
        <v>69</v>
      </c>
      <c r="D18" s="44">
        <f>+D8</f>
        <v>0.9230769230769231</v>
      </c>
      <c r="P18" s="31"/>
      <c r="Q18" s="31"/>
      <c r="R18" s="31"/>
    </row>
    <row r="19" spans="2:18" ht="15" customHeight="1">
      <c r="B19" s="430"/>
      <c r="C19" s="39" t="s">
        <v>70</v>
      </c>
      <c r="D19" s="44">
        <v>0.9121</v>
      </c>
      <c r="P19" s="31"/>
      <c r="Q19" s="31"/>
      <c r="R19" s="31"/>
    </row>
    <row r="20" spans="2:18" ht="15" customHeight="1">
      <c r="B20" s="430"/>
      <c r="C20" s="39" t="s">
        <v>71</v>
      </c>
      <c r="D20" s="44">
        <v>0.9341</v>
      </c>
      <c r="P20" s="31"/>
      <c r="Q20" s="31"/>
      <c r="R20" s="31"/>
    </row>
    <row r="21" spans="2:18" ht="15" customHeight="1">
      <c r="B21" s="430"/>
      <c r="C21" s="39" t="s">
        <v>72</v>
      </c>
      <c r="D21" s="44">
        <f>+G8</f>
        <v>0.9340659340659341</v>
      </c>
      <c r="P21" s="31"/>
      <c r="Q21" s="31"/>
      <c r="R21" s="31"/>
    </row>
    <row r="22" spans="2:18" ht="15" customHeight="1">
      <c r="B22" s="430"/>
      <c r="C22" s="39" t="s">
        <v>73</v>
      </c>
      <c r="D22" s="44"/>
      <c r="P22" s="31"/>
      <c r="Q22" s="31"/>
      <c r="R22" s="31"/>
    </row>
    <row r="23" spans="2:18" ht="15" customHeight="1">
      <c r="B23" s="430"/>
      <c r="C23" s="39" t="s">
        <v>74</v>
      </c>
      <c r="D23" s="44"/>
      <c r="P23" s="31"/>
      <c r="Q23" s="31"/>
      <c r="R23" s="31"/>
    </row>
    <row r="24" spans="2:18" ht="15" customHeight="1">
      <c r="B24" s="430"/>
      <c r="C24" s="39" t="s">
        <v>63</v>
      </c>
      <c r="D24" s="44"/>
      <c r="P24" s="31"/>
      <c r="Q24" s="31"/>
      <c r="R24" s="31"/>
    </row>
    <row r="25" spans="2:18" ht="15" customHeight="1">
      <c r="B25" s="430"/>
      <c r="C25" s="39" t="s">
        <v>64</v>
      </c>
      <c r="D25" s="44"/>
      <c r="P25" s="31"/>
      <c r="Q25" s="31"/>
      <c r="R25" s="31"/>
    </row>
    <row r="26" spans="2:18" ht="15" customHeight="1">
      <c r="B26" s="430"/>
      <c r="C26" s="39" t="s">
        <v>65</v>
      </c>
      <c r="D26" s="44"/>
      <c r="P26" s="31"/>
      <c r="Q26" s="31"/>
      <c r="R26" s="31"/>
    </row>
    <row r="27" spans="2:18" ht="15" customHeight="1">
      <c r="B27" s="430"/>
      <c r="C27" s="39" t="s">
        <v>66</v>
      </c>
      <c r="D27" s="44"/>
      <c r="P27" s="31"/>
      <c r="Q27" s="31"/>
      <c r="R27" s="31"/>
    </row>
    <row r="28" spans="2:18" ht="15" customHeight="1">
      <c r="B28" s="430"/>
      <c r="C28" s="39" t="s">
        <v>67</v>
      </c>
      <c r="D28" s="44"/>
      <c r="P28" s="31"/>
      <c r="Q28" s="31"/>
      <c r="R28" s="31"/>
    </row>
    <row r="29" spans="2:18" ht="15.75" customHeight="1" thickBot="1">
      <c r="B29" s="431"/>
      <c r="C29" s="45" t="s">
        <v>68</v>
      </c>
      <c r="D29" s="46"/>
      <c r="P29" s="31"/>
      <c r="Q29" s="31"/>
      <c r="R29" s="31"/>
    </row>
    <row r="30" spans="16:18" ht="15" customHeight="1">
      <c r="P30" s="31"/>
      <c r="Q30" s="31"/>
      <c r="R30" s="31"/>
    </row>
    <row r="31" spans="16:18" ht="15" customHeight="1">
      <c r="P31" s="31"/>
      <c r="Q31" s="31"/>
      <c r="R31" s="31"/>
    </row>
    <row r="33" ht="15.75" thickBot="1"/>
    <row r="34" spans="2:4" ht="30.75" thickBot="1">
      <c r="B34" s="49" t="s">
        <v>60</v>
      </c>
      <c r="C34" s="50" t="s">
        <v>61</v>
      </c>
      <c r="D34" s="50" t="s">
        <v>75</v>
      </c>
    </row>
    <row r="35" spans="2:4" ht="26.25" thickBot="1">
      <c r="B35" s="254">
        <v>2013</v>
      </c>
      <c r="C35" s="253" t="s">
        <v>195</v>
      </c>
      <c r="D35" s="255">
        <v>95319</v>
      </c>
    </row>
    <row r="36" spans="2:4" ht="15">
      <c r="B36" s="432">
        <v>2014</v>
      </c>
      <c r="C36" s="36" t="s">
        <v>69</v>
      </c>
      <c r="D36" s="41">
        <v>109545</v>
      </c>
    </row>
    <row r="37" spans="2:4" ht="15">
      <c r="B37" s="432"/>
      <c r="C37" s="36" t="s">
        <v>70</v>
      </c>
      <c r="D37" s="41">
        <v>123875</v>
      </c>
    </row>
    <row r="38" spans="2:4" ht="15">
      <c r="B38" s="432"/>
      <c r="C38" s="36" t="s">
        <v>71</v>
      </c>
      <c r="D38" s="41">
        <v>123673</v>
      </c>
    </row>
    <row r="39" spans="2:4" ht="15">
      <c r="B39" s="432"/>
      <c r="C39" s="36" t="s">
        <v>72</v>
      </c>
      <c r="D39" s="41">
        <v>113739</v>
      </c>
    </row>
    <row r="40" spans="2:4" ht="15">
      <c r="B40" s="432"/>
      <c r="C40" s="36" t="s">
        <v>73</v>
      </c>
      <c r="D40" s="41"/>
    </row>
    <row r="41" spans="2:4" ht="15">
      <c r="B41" s="432"/>
      <c r="C41" s="36" t="s">
        <v>74</v>
      </c>
      <c r="D41" s="41"/>
    </row>
    <row r="42" spans="2:4" ht="15">
      <c r="B42" s="432"/>
      <c r="C42" s="36" t="s">
        <v>63</v>
      </c>
      <c r="D42" s="41"/>
    </row>
    <row r="43" spans="2:4" ht="15">
      <c r="B43" s="432"/>
      <c r="C43" s="36" t="s">
        <v>64</v>
      </c>
      <c r="D43" s="41"/>
    </row>
    <row r="44" spans="2:4" ht="15">
      <c r="B44" s="432"/>
      <c r="C44" s="36" t="s">
        <v>65</v>
      </c>
      <c r="D44" s="41"/>
    </row>
    <row r="45" spans="2:4" ht="15">
      <c r="B45" s="432"/>
      <c r="C45" s="36" t="s">
        <v>66</v>
      </c>
      <c r="D45" s="41"/>
    </row>
    <row r="46" spans="2:4" ht="15">
      <c r="B46" s="432"/>
      <c r="C46" s="36" t="s">
        <v>67</v>
      </c>
      <c r="D46" s="41"/>
    </row>
    <row r="47" spans="2:4" ht="15.75" thickBot="1">
      <c r="B47" s="433"/>
      <c r="C47" s="37" t="s">
        <v>68</v>
      </c>
      <c r="D47" s="42"/>
    </row>
    <row r="49" spans="3:4" ht="15">
      <c r="C49" s="180"/>
      <c r="D49" s="180"/>
    </row>
    <row r="51" ht="15.75" thickBot="1"/>
    <row r="52" spans="2:4" ht="33.75" customHeight="1" thickBot="1">
      <c r="B52" s="54" t="s">
        <v>60</v>
      </c>
      <c r="C52" s="55" t="s">
        <v>61</v>
      </c>
      <c r="D52" s="55" t="s">
        <v>142</v>
      </c>
    </row>
    <row r="53" spans="2:4" ht="26.25" thickBot="1">
      <c r="B53" s="256">
        <v>2013</v>
      </c>
      <c r="C53" s="257" t="s">
        <v>195</v>
      </c>
      <c r="D53" s="258">
        <v>0.9037</v>
      </c>
    </row>
    <row r="54" spans="2:4" ht="15">
      <c r="B54" s="434">
        <v>2014</v>
      </c>
      <c r="C54" s="36" t="s">
        <v>69</v>
      </c>
      <c r="D54" s="52">
        <v>0.8917</v>
      </c>
    </row>
    <row r="55" spans="2:4" ht="15">
      <c r="B55" s="434"/>
      <c r="C55" s="36" t="s">
        <v>70</v>
      </c>
      <c r="D55" s="52">
        <v>0.893</v>
      </c>
    </row>
    <row r="56" spans="2:4" ht="15">
      <c r="B56" s="434"/>
      <c r="C56" s="36" t="s">
        <v>71</v>
      </c>
      <c r="D56" s="52">
        <v>0.9074</v>
      </c>
    </row>
    <row r="57" spans="2:4" ht="15">
      <c r="B57" s="434"/>
      <c r="C57" s="36" t="s">
        <v>72</v>
      </c>
      <c r="D57" s="52">
        <v>0.9189</v>
      </c>
    </row>
    <row r="58" spans="2:4" ht="15">
      <c r="B58" s="434"/>
      <c r="C58" s="36" t="s">
        <v>73</v>
      </c>
      <c r="D58" s="52"/>
    </row>
    <row r="59" spans="2:4" ht="15">
      <c r="B59" s="434"/>
      <c r="C59" s="36" t="s">
        <v>74</v>
      </c>
      <c r="D59" s="52"/>
    </row>
    <row r="60" spans="2:4" ht="15">
      <c r="B60" s="434"/>
      <c r="C60" s="36" t="s">
        <v>63</v>
      </c>
      <c r="D60" s="52"/>
    </row>
    <row r="61" spans="2:4" ht="15">
      <c r="B61" s="434"/>
      <c r="C61" s="36" t="s">
        <v>64</v>
      </c>
      <c r="D61" s="52"/>
    </row>
    <row r="62" spans="2:4" ht="15">
      <c r="B62" s="434"/>
      <c r="C62" s="36" t="s">
        <v>65</v>
      </c>
      <c r="D62" s="52"/>
    </row>
    <row r="63" spans="2:4" ht="15">
      <c r="B63" s="434"/>
      <c r="C63" s="36" t="s">
        <v>66</v>
      </c>
      <c r="D63" s="52"/>
    </row>
    <row r="64" spans="2:4" ht="15">
      <c r="B64" s="434"/>
      <c r="C64" s="36" t="s">
        <v>67</v>
      </c>
      <c r="D64" s="52"/>
    </row>
    <row r="65" spans="2:4" ht="15.75" thickBot="1">
      <c r="B65" s="435"/>
      <c r="C65" s="37" t="s">
        <v>68</v>
      </c>
      <c r="D65" s="53"/>
    </row>
  </sheetData>
  <sheetProtection/>
  <mergeCells count="5">
    <mergeCell ref="B11:B12"/>
    <mergeCell ref="B18:B29"/>
    <mergeCell ref="B36:B47"/>
    <mergeCell ref="B54:B65"/>
    <mergeCell ref="C2:O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R81"/>
  <sheetViews>
    <sheetView showGridLines="0" zoomScale="85" zoomScaleNormal="85" zoomScalePageLayoutView="0" workbookViewId="0" topLeftCell="A1">
      <selection activeCell="Y43" sqref="Y43"/>
    </sheetView>
  </sheetViews>
  <sheetFormatPr defaultColWidth="11.421875" defaultRowHeight="15"/>
  <cols>
    <col min="1" max="1" width="3.57421875" style="0" customWidth="1"/>
    <col min="2" max="2" width="17.140625" style="0" customWidth="1"/>
    <col min="3" max="3" width="14.57421875" style="0" customWidth="1"/>
    <col min="4" max="4" width="13.57421875" style="0" customWidth="1"/>
    <col min="5" max="5" width="11.140625" style="0" customWidth="1"/>
    <col min="6" max="6" width="13.421875" style="0" customWidth="1"/>
    <col min="7" max="7" width="10.421875" style="0" customWidth="1"/>
    <col min="8" max="8" width="14.421875" style="0" customWidth="1"/>
    <col min="9" max="9" width="11.421875" style="0" customWidth="1"/>
    <col min="10" max="10" width="13.57421875" style="0" customWidth="1"/>
    <col min="11" max="11" width="11.00390625" style="0" customWidth="1"/>
    <col min="12" max="12" width="13.421875" style="0" customWidth="1"/>
    <col min="13" max="13" width="11.57421875" style="0" customWidth="1"/>
    <col min="14" max="14" width="11.7109375" style="0" customWidth="1"/>
    <col min="15" max="15" width="11.57421875" style="0" customWidth="1"/>
    <col min="16" max="16" width="14.57421875" style="0" bestFit="1" customWidth="1"/>
    <col min="17" max="17" width="11.8515625" style="0" customWidth="1"/>
    <col min="18" max="18" width="14.57421875" style="0" bestFit="1" customWidth="1"/>
    <col min="19" max="19" width="15.140625" style="0" customWidth="1"/>
    <col min="20" max="20" width="14.57421875" style="0" bestFit="1" customWidth="1"/>
    <col min="21" max="21" width="14.57421875" style="0" customWidth="1"/>
    <col min="22" max="22" width="14.421875" style="0" bestFit="1" customWidth="1"/>
    <col min="23" max="23" width="15.00390625" style="0" customWidth="1"/>
    <col min="24" max="24" width="14.421875" style="0" bestFit="1" customWidth="1"/>
    <col min="25" max="25" width="15.421875" style="0" customWidth="1"/>
    <col min="26" max="26" width="14.57421875" style="0" bestFit="1" customWidth="1"/>
    <col min="27" max="27" width="11.421875" style="0" customWidth="1"/>
    <col min="28" max="28" width="14.57421875" style="0" bestFit="1" customWidth="1"/>
    <col min="29" max="78" width="11.421875" style="0" customWidth="1"/>
    <col min="80" max="80" width="11.421875" style="0" hidden="1" customWidth="1"/>
    <col min="81" max="81" width="12.00390625" style="0" bestFit="1" customWidth="1"/>
    <col min="82" max="82" width="11.421875" style="0" hidden="1" customWidth="1"/>
    <col min="83" max="83" width="14.28125" style="0" bestFit="1" customWidth="1"/>
    <col min="85" max="85" width="11.421875" style="0" hidden="1" customWidth="1"/>
    <col min="87" max="87" width="11.421875" style="0" hidden="1" customWidth="1"/>
    <col min="93" max="93" width="15.8515625" style="0" customWidth="1"/>
  </cols>
  <sheetData>
    <row r="1" ht="11.25" customHeight="1" thickBot="1"/>
    <row r="2" spans="3:28" ht="23.25" customHeight="1" thickBot="1">
      <c r="C2" s="449" t="s">
        <v>189</v>
      </c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1"/>
    </row>
    <row r="3" spans="2:28" s="92" customFormat="1" ht="21.75" customHeight="1" thickBot="1">
      <c r="B3" s="190" t="s">
        <v>158</v>
      </c>
      <c r="C3" s="445" t="s">
        <v>194</v>
      </c>
      <c r="D3" s="448"/>
      <c r="E3" s="445" t="s">
        <v>151</v>
      </c>
      <c r="F3" s="448"/>
      <c r="G3" s="447" t="s">
        <v>152</v>
      </c>
      <c r="H3" s="448"/>
      <c r="I3" s="452" t="s">
        <v>143</v>
      </c>
      <c r="J3" s="453"/>
      <c r="K3" s="447" t="s">
        <v>153</v>
      </c>
      <c r="L3" s="446"/>
      <c r="M3" s="445" t="s">
        <v>135</v>
      </c>
      <c r="N3" s="446"/>
      <c r="O3" s="445" t="s">
        <v>134</v>
      </c>
      <c r="P3" s="448"/>
      <c r="Q3" s="447" t="s">
        <v>133</v>
      </c>
      <c r="R3" s="448"/>
      <c r="S3" s="447" t="s">
        <v>132</v>
      </c>
      <c r="T3" s="448"/>
      <c r="U3" s="447" t="s">
        <v>131</v>
      </c>
      <c r="V3" s="448"/>
      <c r="W3" s="447" t="s">
        <v>130</v>
      </c>
      <c r="X3" s="448"/>
      <c r="Y3" s="447" t="s">
        <v>129</v>
      </c>
      <c r="Z3" s="448"/>
      <c r="AA3" s="447" t="s">
        <v>128</v>
      </c>
      <c r="AB3" s="448"/>
    </row>
    <row r="4" spans="3:26" s="76" customFormat="1" ht="45.75" hidden="1" thickBot="1">
      <c r="C4" s="97" t="s">
        <v>149</v>
      </c>
      <c r="D4" s="98" t="s">
        <v>150</v>
      </c>
      <c r="E4" s="99" t="s">
        <v>149</v>
      </c>
      <c r="F4" s="99" t="s">
        <v>150</v>
      </c>
      <c r="G4" s="99" t="s">
        <v>149</v>
      </c>
      <c r="H4" s="99" t="s">
        <v>150</v>
      </c>
      <c r="I4" s="99" t="s">
        <v>149</v>
      </c>
      <c r="J4" s="143" t="s">
        <v>150</v>
      </c>
      <c r="K4" s="148" t="s">
        <v>149</v>
      </c>
      <c r="L4" s="149" t="s">
        <v>150</v>
      </c>
      <c r="M4" s="147" t="s">
        <v>149</v>
      </c>
      <c r="N4" s="99" t="s">
        <v>150</v>
      </c>
      <c r="O4" s="99" t="s">
        <v>149</v>
      </c>
      <c r="P4" s="99" t="s">
        <v>150</v>
      </c>
      <c r="Q4" s="99" t="s">
        <v>149</v>
      </c>
      <c r="R4" s="99" t="s">
        <v>150</v>
      </c>
      <c r="S4" s="99" t="s">
        <v>149</v>
      </c>
      <c r="T4" s="99" t="s">
        <v>150</v>
      </c>
      <c r="U4" s="99" t="s">
        <v>149</v>
      </c>
      <c r="V4" s="99" t="s">
        <v>150</v>
      </c>
      <c r="W4" s="99" t="s">
        <v>149</v>
      </c>
      <c r="X4" s="99" t="s">
        <v>150</v>
      </c>
      <c r="Y4" s="99" t="s">
        <v>149</v>
      </c>
      <c r="Z4" s="99" t="s">
        <v>150</v>
      </c>
    </row>
    <row r="5" spans="2:96" ht="63.75" thickBot="1">
      <c r="B5" s="93" t="s">
        <v>159</v>
      </c>
      <c r="C5" s="100">
        <v>85</v>
      </c>
      <c r="D5" s="110">
        <v>0.9340659340659341</v>
      </c>
      <c r="E5" s="100">
        <v>84</v>
      </c>
      <c r="F5" s="110">
        <f>E5/E8</f>
        <v>0.9230769230769231</v>
      </c>
      <c r="G5" s="100">
        <v>83</v>
      </c>
      <c r="H5" s="112">
        <f>G5/G8</f>
        <v>0.9120879120879121</v>
      </c>
      <c r="I5" s="100">
        <v>85</v>
      </c>
      <c r="J5" s="144">
        <f>I5/I8</f>
        <v>0.9340659340659341</v>
      </c>
      <c r="K5" s="100">
        <v>85</v>
      </c>
      <c r="L5" s="112">
        <f>K5/K8</f>
        <v>0.9340659340659341</v>
      </c>
      <c r="M5" s="261"/>
      <c r="N5" s="259" t="e">
        <f>M5/M8</f>
        <v>#DIV/0!</v>
      </c>
      <c r="O5" s="260"/>
      <c r="P5" s="259" t="e">
        <f>O5/O8</f>
        <v>#DIV/0!</v>
      </c>
      <c r="Q5" s="260"/>
      <c r="R5" s="259" t="e">
        <f>Q5/Q8</f>
        <v>#DIV/0!</v>
      </c>
      <c r="S5" s="260"/>
      <c r="T5" s="259" t="e">
        <f>S5/S8</f>
        <v>#DIV/0!</v>
      </c>
      <c r="U5" s="260"/>
      <c r="V5" s="259" t="e">
        <f>U5/U8</f>
        <v>#DIV/0!</v>
      </c>
      <c r="W5" s="260"/>
      <c r="X5" s="259" t="e">
        <f>W5/W8</f>
        <v>#DIV/0!</v>
      </c>
      <c r="Y5" s="262"/>
      <c r="Z5" s="259" t="e">
        <f>Y5/Y8</f>
        <v>#DIV/0!</v>
      </c>
      <c r="AA5" s="262"/>
      <c r="AB5" s="259" t="e">
        <f>AA5/AA8</f>
        <v>#DIV/0!</v>
      </c>
      <c r="CA5" s="92" t="s">
        <v>118</v>
      </c>
      <c r="CC5" s="107" t="s">
        <v>128</v>
      </c>
      <c r="CE5" s="107" t="s">
        <v>151</v>
      </c>
      <c r="CF5" s="108" t="s">
        <v>152</v>
      </c>
      <c r="CH5" s="109" t="s">
        <v>143</v>
      </c>
      <c r="CJ5" s="108" t="s">
        <v>153</v>
      </c>
      <c r="CK5" s="109" t="s">
        <v>154</v>
      </c>
      <c r="CL5" s="185" t="s">
        <v>169</v>
      </c>
      <c r="CM5" s="185" t="s">
        <v>170</v>
      </c>
      <c r="CN5" s="185" t="s">
        <v>177</v>
      </c>
      <c r="CO5" s="185" t="s">
        <v>180</v>
      </c>
      <c r="CP5" s="185" t="s">
        <v>181</v>
      </c>
      <c r="CQ5" s="185" t="s">
        <v>188</v>
      </c>
      <c r="CR5" s="185" t="s">
        <v>183</v>
      </c>
    </row>
    <row r="6" spans="2:96" ht="23.25" customHeight="1">
      <c r="B6" s="94" t="s">
        <v>160</v>
      </c>
      <c r="C6" s="101">
        <v>5</v>
      </c>
      <c r="D6" s="106">
        <v>0.054945054945054944</v>
      </c>
      <c r="E6" s="101">
        <v>6</v>
      </c>
      <c r="F6" s="106">
        <f>E6/E8</f>
        <v>0.06593406593406594</v>
      </c>
      <c r="G6" s="101">
        <v>7</v>
      </c>
      <c r="H6" s="113">
        <f>G6/G8</f>
        <v>0.07692307692307693</v>
      </c>
      <c r="I6" s="101">
        <v>5</v>
      </c>
      <c r="J6" s="145">
        <f>I6/I8</f>
        <v>0.054945054945054944</v>
      </c>
      <c r="K6" s="101">
        <v>5</v>
      </c>
      <c r="L6" s="113">
        <f>K6/K8</f>
        <v>0.054945054945054944</v>
      </c>
      <c r="M6" s="265"/>
      <c r="N6" s="263" t="e">
        <f>M6/M8</f>
        <v>#DIV/0!</v>
      </c>
      <c r="O6" s="264"/>
      <c r="P6" s="263" t="e">
        <f>O6/O8</f>
        <v>#DIV/0!</v>
      </c>
      <c r="Q6" s="264"/>
      <c r="R6" s="263" t="e">
        <f>Q6/Q8</f>
        <v>#DIV/0!</v>
      </c>
      <c r="S6" s="264"/>
      <c r="T6" s="263" t="e">
        <f>S6/S8</f>
        <v>#DIV/0!</v>
      </c>
      <c r="U6" s="264"/>
      <c r="V6" s="263" t="e">
        <f>U6/U8</f>
        <v>#DIV/0!</v>
      </c>
      <c r="W6" s="264"/>
      <c r="X6" s="263" t="e">
        <f>W6/W8</f>
        <v>#DIV/0!</v>
      </c>
      <c r="Y6" s="266"/>
      <c r="Z6" s="263" t="e">
        <f>Y6/Y8</f>
        <v>#DIV/0!</v>
      </c>
      <c r="AA6" s="266"/>
      <c r="AB6" s="263" t="e">
        <f>AA6/AA8</f>
        <v>#DIV/0!</v>
      </c>
      <c r="CA6" s="93" t="s">
        <v>155</v>
      </c>
      <c r="CB6" s="100">
        <v>72</v>
      </c>
      <c r="CC6" s="110">
        <f>+D5</f>
        <v>0.9340659340659341</v>
      </c>
      <c r="CD6" s="150">
        <v>74</v>
      </c>
      <c r="CE6" s="110">
        <f>+F5</f>
        <v>0.9230769230769231</v>
      </c>
      <c r="CF6" s="110">
        <f>+H5</f>
        <v>0.9120879120879121</v>
      </c>
      <c r="CG6" s="150"/>
      <c r="CH6" s="112">
        <f>+J5</f>
        <v>0.9340659340659341</v>
      </c>
      <c r="CI6" s="150"/>
      <c r="CJ6" s="112">
        <v>0.9340659340659341</v>
      </c>
      <c r="CK6" s="144"/>
      <c r="CL6" s="186"/>
      <c r="CM6" s="187"/>
      <c r="CN6" s="187"/>
      <c r="CO6" s="194"/>
      <c r="CP6" s="112"/>
      <c r="CQ6" s="4"/>
      <c r="CR6" s="4"/>
    </row>
    <row r="7" spans="2:96" ht="23.25" customHeight="1">
      <c r="B7" s="95" t="s">
        <v>161</v>
      </c>
      <c r="C7" s="102">
        <v>1</v>
      </c>
      <c r="D7" s="111">
        <v>0.01098901098901099</v>
      </c>
      <c r="E7" s="102">
        <v>1</v>
      </c>
      <c r="F7" s="111">
        <f>E7/E8</f>
        <v>0.01098901098901099</v>
      </c>
      <c r="G7" s="102">
        <v>1</v>
      </c>
      <c r="H7" s="114">
        <f>G7/G8</f>
        <v>0.01098901098901099</v>
      </c>
      <c r="I7" s="102">
        <v>1</v>
      </c>
      <c r="J7" s="146">
        <f>I7/I8</f>
        <v>0.01098901098901099</v>
      </c>
      <c r="K7" s="102">
        <v>1</v>
      </c>
      <c r="L7" s="114">
        <f>K7/K8</f>
        <v>0.01098901098901099</v>
      </c>
      <c r="M7" s="269"/>
      <c r="N7" s="267" t="e">
        <f>M7/M8</f>
        <v>#DIV/0!</v>
      </c>
      <c r="O7" s="268"/>
      <c r="P7" s="267" t="e">
        <f>O7/O8</f>
        <v>#DIV/0!</v>
      </c>
      <c r="Q7" s="268"/>
      <c r="R7" s="267" t="e">
        <f>Q7/Q8</f>
        <v>#DIV/0!</v>
      </c>
      <c r="S7" s="268"/>
      <c r="T7" s="267" t="e">
        <f>S7/S8</f>
        <v>#DIV/0!</v>
      </c>
      <c r="U7" s="268"/>
      <c r="V7" s="267" t="e">
        <f>U7/U8</f>
        <v>#DIV/0!</v>
      </c>
      <c r="W7" s="268"/>
      <c r="X7" s="267" t="e">
        <f>W7/W8</f>
        <v>#DIV/0!</v>
      </c>
      <c r="Y7" s="270"/>
      <c r="Z7" s="267" t="e">
        <f>Y7/Y8</f>
        <v>#DIV/0!</v>
      </c>
      <c r="AA7" s="270"/>
      <c r="AB7" s="267" t="e">
        <f>AA7/AA8</f>
        <v>#DIV/0!</v>
      </c>
      <c r="CA7" s="94" t="s">
        <v>156</v>
      </c>
      <c r="CB7" s="101">
        <v>14</v>
      </c>
      <c r="CC7" s="106">
        <f>+D6</f>
        <v>0.054945054945054944</v>
      </c>
      <c r="CD7" s="151">
        <v>14</v>
      </c>
      <c r="CE7" s="106">
        <f>+F6</f>
        <v>0.06593406593406594</v>
      </c>
      <c r="CF7" s="106">
        <f>+H6</f>
        <v>0.07692307692307693</v>
      </c>
      <c r="CG7" s="151"/>
      <c r="CH7" s="113">
        <f>+J6</f>
        <v>0.054945054945054944</v>
      </c>
      <c r="CI7" s="151"/>
      <c r="CJ7" s="113">
        <v>0.054945054945054944</v>
      </c>
      <c r="CK7" s="145"/>
      <c r="CL7" s="188"/>
      <c r="CM7" s="187"/>
      <c r="CN7" s="187"/>
      <c r="CO7" s="194"/>
      <c r="CP7" s="113"/>
      <c r="CQ7" s="4"/>
      <c r="CR7" s="4"/>
    </row>
    <row r="8" spans="2:96" ht="24.75" customHeight="1" thickBot="1">
      <c r="B8" s="96" t="s">
        <v>148</v>
      </c>
      <c r="C8" s="103">
        <f>C5+C6+C7</f>
        <v>91</v>
      </c>
      <c r="D8" s="104">
        <f>D5+D6+D7</f>
        <v>1</v>
      </c>
      <c r="E8" s="103">
        <f>E5+E6+E7</f>
        <v>91</v>
      </c>
      <c r="F8" s="105">
        <f>SUM(F5:F7)</f>
        <v>1</v>
      </c>
      <c r="G8" s="103">
        <f>G5+G6+G7</f>
        <v>91</v>
      </c>
      <c r="H8" s="105">
        <f>SUM(H5:H7)</f>
        <v>1</v>
      </c>
      <c r="I8" s="103">
        <f>I5+I6+I7</f>
        <v>91</v>
      </c>
      <c r="J8" s="306">
        <f aca="true" t="shared" si="0" ref="J8:AB8">SUM(J5:J7)</f>
        <v>1</v>
      </c>
      <c r="K8" s="103">
        <f t="shared" si="0"/>
        <v>91</v>
      </c>
      <c r="L8" s="482">
        <f t="shared" si="0"/>
        <v>1</v>
      </c>
      <c r="M8" s="273">
        <f t="shared" si="0"/>
        <v>0</v>
      </c>
      <c r="N8" s="272" t="e">
        <f t="shared" si="0"/>
        <v>#DIV/0!</v>
      </c>
      <c r="O8" s="271">
        <f t="shared" si="0"/>
        <v>0</v>
      </c>
      <c r="P8" s="272" t="e">
        <f t="shared" si="0"/>
        <v>#DIV/0!</v>
      </c>
      <c r="Q8" s="271">
        <f t="shared" si="0"/>
        <v>0</v>
      </c>
      <c r="R8" s="272" t="e">
        <f t="shared" si="0"/>
        <v>#DIV/0!</v>
      </c>
      <c r="S8" s="271">
        <f t="shared" si="0"/>
        <v>0</v>
      </c>
      <c r="T8" s="272" t="e">
        <f t="shared" si="0"/>
        <v>#DIV/0!</v>
      </c>
      <c r="U8" s="271">
        <f t="shared" si="0"/>
        <v>0</v>
      </c>
      <c r="V8" s="272" t="e">
        <f t="shared" si="0"/>
        <v>#DIV/0!</v>
      </c>
      <c r="W8" s="271">
        <f t="shared" si="0"/>
        <v>0</v>
      </c>
      <c r="X8" s="274" t="e">
        <f t="shared" si="0"/>
        <v>#DIV/0!</v>
      </c>
      <c r="Y8" s="275">
        <f t="shared" si="0"/>
        <v>0</v>
      </c>
      <c r="Z8" s="274" t="e">
        <f t="shared" si="0"/>
        <v>#DIV/0!</v>
      </c>
      <c r="AA8" s="275">
        <f t="shared" si="0"/>
        <v>0</v>
      </c>
      <c r="AB8" s="274" t="e">
        <f t="shared" si="0"/>
        <v>#DIV/0!</v>
      </c>
      <c r="CA8" s="95" t="s">
        <v>157</v>
      </c>
      <c r="CB8" s="102">
        <v>4</v>
      </c>
      <c r="CC8" s="111">
        <f>+D7</f>
        <v>0.01098901098901099</v>
      </c>
      <c r="CD8" s="152">
        <v>2</v>
      </c>
      <c r="CE8" s="111">
        <f>+F7</f>
        <v>0.01098901098901099</v>
      </c>
      <c r="CF8" s="111">
        <f>+H7</f>
        <v>0.01098901098901099</v>
      </c>
      <c r="CG8" s="152"/>
      <c r="CH8" s="114">
        <f>+J7</f>
        <v>0.01098901098901099</v>
      </c>
      <c r="CI8" s="152"/>
      <c r="CJ8" s="114">
        <v>0.01098901098901099</v>
      </c>
      <c r="CK8" s="146"/>
      <c r="CL8" s="189"/>
      <c r="CM8" s="187"/>
      <c r="CN8" s="187"/>
      <c r="CO8" s="194"/>
      <c r="CP8" s="114"/>
      <c r="CQ8" s="4"/>
      <c r="CR8" s="4"/>
    </row>
    <row r="9" spans="79:96" ht="24" thickBot="1">
      <c r="CA9" s="96" t="s">
        <v>148</v>
      </c>
      <c r="CB9" s="103">
        <f>CB6+CB7+CB8</f>
        <v>90</v>
      </c>
      <c r="CC9" s="104">
        <f>CC6+CC7+CC8</f>
        <v>1</v>
      </c>
      <c r="CD9" s="103">
        <f>CD6+CD7+CD8</f>
        <v>90</v>
      </c>
      <c r="CE9" s="276">
        <f>SUM(CE6:CE8)</f>
        <v>1</v>
      </c>
      <c r="CF9" s="105">
        <f>SUM(CF6:CF8)</f>
        <v>1</v>
      </c>
      <c r="CG9" s="103">
        <f>CG6+CG7+CG8</f>
        <v>0</v>
      </c>
      <c r="CH9" s="105">
        <f>SUM(CH6:CH8)</f>
        <v>1</v>
      </c>
      <c r="CI9" s="103">
        <f>CI6+CI7+CI8</f>
        <v>0</v>
      </c>
      <c r="CJ9" s="105">
        <f aca="true" t="shared" si="1" ref="CJ9:CO9">SUM(CJ6:CJ8)</f>
        <v>1</v>
      </c>
      <c r="CK9" s="184">
        <f t="shared" si="1"/>
        <v>0</v>
      </c>
      <c r="CL9" s="187">
        <f t="shared" si="1"/>
        <v>0</v>
      </c>
      <c r="CM9" s="187">
        <f t="shared" si="1"/>
        <v>0</v>
      </c>
      <c r="CN9" s="187">
        <f t="shared" si="1"/>
        <v>0</v>
      </c>
      <c r="CO9" s="4">
        <f t="shared" si="1"/>
        <v>0</v>
      </c>
      <c r="CP9" s="195">
        <f>SUM(CP6:CP8)</f>
        <v>0</v>
      </c>
      <c r="CQ9" s="4">
        <f>SUM(CQ6:CQ8)</f>
        <v>0</v>
      </c>
      <c r="CR9" s="4">
        <f>SUM(CR6:CR8)</f>
        <v>0</v>
      </c>
    </row>
    <row r="13" ht="15">
      <c r="L13" s="164"/>
    </row>
    <row r="14" ht="15">
      <c r="L14" s="164"/>
    </row>
    <row r="31" ht="15.75" thickBot="1"/>
    <row r="32" spans="2:4" ht="15.75" thickBot="1">
      <c r="B32" s="123" t="s">
        <v>60</v>
      </c>
      <c r="C32" s="124" t="s">
        <v>61</v>
      </c>
      <c r="D32" s="124" t="s">
        <v>57</v>
      </c>
    </row>
    <row r="33" spans="2:4" ht="26.25" thickBot="1">
      <c r="B33" s="240">
        <v>2013</v>
      </c>
      <c r="C33" s="242" t="s">
        <v>195</v>
      </c>
      <c r="D33" s="241">
        <f>+D5</f>
        <v>0.9340659340659341</v>
      </c>
    </row>
    <row r="34" spans="2:4" ht="15">
      <c r="B34" s="439">
        <v>2014</v>
      </c>
      <c r="C34" s="39" t="s">
        <v>69</v>
      </c>
      <c r="D34" s="44">
        <f>+F5</f>
        <v>0.9230769230769231</v>
      </c>
    </row>
    <row r="35" spans="2:4" ht="15">
      <c r="B35" s="439"/>
      <c r="C35" s="39" t="s">
        <v>70</v>
      </c>
      <c r="D35" s="281">
        <f>+H5</f>
        <v>0.9120879120879121</v>
      </c>
    </row>
    <row r="36" spans="2:4" ht="15">
      <c r="B36" s="439"/>
      <c r="C36" s="39" t="s">
        <v>71</v>
      </c>
      <c r="D36" s="281">
        <f>+J5</f>
        <v>0.9340659340659341</v>
      </c>
    </row>
    <row r="37" spans="2:4" ht="15">
      <c r="B37" s="439"/>
      <c r="C37" s="39" t="s">
        <v>72</v>
      </c>
      <c r="D37" s="281">
        <f>+J5</f>
        <v>0.9340659340659341</v>
      </c>
    </row>
    <row r="38" spans="2:4" ht="15">
      <c r="B38" s="439"/>
      <c r="C38" s="39" t="s">
        <v>73</v>
      </c>
      <c r="D38" s="236" t="e">
        <f>+N5</f>
        <v>#DIV/0!</v>
      </c>
    </row>
    <row r="39" spans="2:35" ht="15">
      <c r="B39" s="439"/>
      <c r="C39" s="39" t="s">
        <v>74</v>
      </c>
      <c r="D39" s="236" t="e">
        <f>+N5</f>
        <v>#DIV/0!</v>
      </c>
      <c r="AI39" s="76"/>
    </row>
    <row r="40" spans="2:35" ht="15">
      <c r="B40" s="439"/>
      <c r="C40" s="39" t="s">
        <v>63</v>
      </c>
      <c r="D40" s="236" t="e">
        <f>+P5</f>
        <v>#DIV/0!</v>
      </c>
      <c r="AI40" s="76"/>
    </row>
    <row r="41" spans="2:35" ht="15">
      <c r="B41" s="439"/>
      <c r="C41" s="39" t="s">
        <v>64</v>
      </c>
      <c r="D41" s="236" t="e">
        <f>+R5</f>
        <v>#DIV/0!</v>
      </c>
      <c r="AI41" s="76"/>
    </row>
    <row r="42" spans="2:4" ht="15">
      <c r="B42" s="439"/>
      <c r="C42" s="39" t="s">
        <v>65</v>
      </c>
      <c r="D42" s="236" t="e">
        <f>+T5</f>
        <v>#DIV/0!</v>
      </c>
    </row>
    <row r="43" spans="2:4" ht="15">
      <c r="B43" s="439"/>
      <c r="C43" s="39" t="s">
        <v>66</v>
      </c>
      <c r="D43" s="236" t="e">
        <f>+V5</f>
        <v>#DIV/0!</v>
      </c>
    </row>
    <row r="44" spans="2:4" ht="15">
      <c r="B44" s="439"/>
      <c r="C44" s="39" t="s">
        <v>67</v>
      </c>
      <c r="D44" s="236" t="e">
        <f>+X5</f>
        <v>#DIV/0!</v>
      </c>
    </row>
    <row r="45" spans="2:4" ht="15.75" thickBot="1">
      <c r="B45" s="440"/>
      <c r="C45" s="45" t="s">
        <v>68</v>
      </c>
      <c r="D45" s="237" t="e">
        <f>+Z5</f>
        <v>#DIV/0!</v>
      </c>
    </row>
    <row r="46" spans="2:4" ht="15.75">
      <c r="B46" s="121"/>
      <c r="C46" s="119"/>
      <c r="D46" s="120"/>
    </row>
    <row r="47" spans="2:4" ht="15.75">
      <c r="B47" s="121"/>
      <c r="C47" s="119"/>
      <c r="D47" s="120"/>
    </row>
    <row r="49" ht="15.75" thickBot="1"/>
    <row r="50" spans="2:4" ht="15.75" thickBot="1">
      <c r="B50" s="125" t="s">
        <v>60</v>
      </c>
      <c r="C50" s="126" t="s">
        <v>61</v>
      </c>
      <c r="D50" s="126" t="s">
        <v>58</v>
      </c>
    </row>
    <row r="51" spans="2:4" ht="26.25" thickBot="1">
      <c r="B51" s="240">
        <v>2013</v>
      </c>
      <c r="C51" s="242" t="s">
        <v>195</v>
      </c>
      <c r="D51" s="241">
        <f>+D6</f>
        <v>0.054945054945054944</v>
      </c>
    </row>
    <row r="52" spans="2:4" ht="15">
      <c r="B52" s="441">
        <v>2014</v>
      </c>
      <c r="C52" s="35" t="s">
        <v>69</v>
      </c>
      <c r="D52" s="117">
        <f>+F6</f>
        <v>0.06593406593406594</v>
      </c>
    </row>
    <row r="53" spans="2:4" ht="15">
      <c r="B53" s="442"/>
      <c r="C53" s="36" t="s">
        <v>70</v>
      </c>
      <c r="D53" s="296">
        <f>+H6</f>
        <v>0.07692307692307693</v>
      </c>
    </row>
    <row r="54" spans="2:4" ht="15">
      <c r="B54" s="442"/>
      <c r="C54" s="36" t="s">
        <v>71</v>
      </c>
      <c r="D54" s="296">
        <f>+J6</f>
        <v>0.054945054945054944</v>
      </c>
    </row>
    <row r="55" spans="2:4" ht="15">
      <c r="B55" s="442"/>
      <c r="C55" s="36" t="s">
        <v>72</v>
      </c>
      <c r="D55" s="483">
        <f>+J6</f>
        <v>0.054945054945054944</v>
      </c>
    </row>
    <row r="56" spans="2:4" ht="15">
      <c r="B56" s="442"/>
      <c r="C56" s="36" t="s">
        <v>73</v>
      </c>
      <c r="D56" s="238" t="e">
        <f>+N6</f>
        <v>#DIV/0!</v>
      </c>
    </row>
    <row r="57" spans="2:4" ht="15">
      <c r="B57" s="442"/>
      <c r="C57" s="36" t="s">
        <v>74</v>
      </c>
      <c r="D57" s="238" t="e">
        <f>+N6</f>
        <v>#DIV/0!</v>
      </c>
    </row>
    <row r="58" spans="2:4" ht="15">
      <c r="B58" s="442"/>
      <c r="C58" s="36" t="s">
        <v>63</v>
      </c>
      <c r="D58" s="238" t="e">
        <f>+P6</f>
        <v>#DIV/0!</v>
      </c>
    </row>
    <row r="59" spans="2:4" ht="15">
      <c r="B59" s="442"/>
      <c r="C59" s="36" t="s">
        <v>64</v>
      </c>
      <c r="D59" s="238" t="e">
        <f>+R6</f>
        <v>#DIV/0!</v>
      </c>
    </row>
    <row r="60" spans="2:4" ht="15">
      <c r="B60" s="442"/>
      <c r="C60" s="36" t="s">
        <v>65</v>
      </c>
      <c r="D60" s="238" t="e">
        <f>+T6</f>
        <v>#DIV/0!</v>
      </c>
    </row>
    <row r="61" spans="2:4" ht="15">
      <c r="B61" s="442"/>
      <c r="C61" s="36" t="s">
        <v>66</v>
      </c>
      <c r="D61" s="238" t="e">
        <f>+V6</f>
        <v>#DIV/0!</v>
      </c>
    </row>
    <row r="62" spans="2:4" ht="15">
      <c r="B62" s="442"/>
      <c r="C62" s="36" t="s">
        <v>67</v>
      </c>
      <c r="D62" s="238" t="e">
        <f>+X6</f>
        <v>#DIV/0!</v>
      </c>
    </row>
    <row r="63" spans="2:4" ht="15.75" thickBot="1">
      <c r="B63" s="443"/>
      <c r="C63" s="37" t="s">
        <v>68</v>
      </c>
      <c r="D63" s="239" t="e">
        <f>+Z6</f>
        <v>#DIV/0!</v>
      </c>
    </row>
    <row r="64" spans="2:4" ht="15.75">
      <c r="B64" s="118"/>
      <c r="C64" s="115"/>
      <c r="D64" s="122"/>
    </row>
    <row r="65" spans="2:4" ht="15.75">
      <c r="B65" s="118"/>
      <c r="C65" s="115"/>
      <c r="D65" s="122"/>
    </row>
    <row r="66" spans="2:4" ht="15.75">
      <c r="B66" s="118"/>
      <c r="C66" s="115"/>
      <c r="D66" s="116"/>
    </row>
    <row r="67" ht="15.75" thickBot="1"/>
    <row r="68" spans="2:4" ht="15.75" thickBot="1">
      <c r="B68" s="54" t="s">
        <v>60</v>
      </c>
      <c r="C68" s="55" t="s">
        <v>61</v>
      </c>
      <c r="D68" s="55" t="s">
        <v>59</v>
      </c>
    </row>
    <row r="69" spans="2:4" ht="26.25" thickBot="1">
      <c r="B69" s="240">
        <v>2013</v>
      </c>
      <c r="C69" s="242" t="s">
        <v>195</v>
      </c>
      <c r="D69" s="241">
        <f>+D7</f>
        <v>0.01098901098901099</v>
      </c>
    </row>
    <row r="70" spans="2:4" ht="15">
      <c r="B70" s="444">
        <v>2014</v>
      </c>
      <c r="C70" s="35" t="s">
        <v>69</v>
      </c>
      <c r="D70" s="51">
        <f>+F7</f>
        <v>0.01098901098901099</v>
      </c>
    </row>
    <row r="71" spans="2:4" ht="15">
      <c r="B71" s="434"/>
      <c r="C71" s="36" t="s">
        <v>70</v>
      </c>
      <c r="D71" s="295">
        <f>+H7</f>
        <v>0.01098901098901099</v>
      </c>
    </row>
    <row r="72" spans="2:4" ht="15">
      <c r="B72" s="434"/>
      <c r="C72" s="36" t="s">
        <v>71</v>
      </c>
      <c r="D72" s="295">
        <f>+J7</f>
        <v>0.01098901098901099</v>
      </c>
    </row>
    <row r="73" spans="2:4" ht="15">
      <c r="B73" s="434"/>
      <c r="C73" s="36" t="s">
        <v>72</v>
      </c>
      <c r="D73" s="484">
        <f>+L7</f>
        <v>0.01098901098901099</v>
      </c>
    </row>
    <row r="74" spans="2:4" ht="15">
      <c r="B74" s="434"/>
      <c r="C74" s="36" t="s">
        <v>73</v>
      </c>
      <c r="D74" s="243" t="e">
        <f>+N7</f>
        <v>#DIV/0!</v>
      </c>
    </row>
    <row r="75" spans="2:4" ht="15">
      <c r="B75" s="434"/>
      <c r="C75" s="36" t="s">
        <v>74</v>
      </c>
      <c r="D75" s="243" t="e">
        <f>+N7</f>
        <v>#DIV/0!</v>
      </c>
    </row>
    <row r="76" spans="2:4" ht="15">
      <c r="B76" s="434"/>
      <c r="C76" s="36" t="s">
        <v>63</v>
      </c>
      <c r="D76" s="243" t="e">
        <f>+P7</f>
        <v>#DIV/0!</v>
      </c>
    </row>
    <row r="77" spans="2:4" ht="15">
      <c r="B77" s="434"/>
      <c r="C77" s="36" t="s">
        <v>64</v>
      </c>
      <c r="D77" s="243" t="e">
        <f>+R7</f>
        <v>#DIV/0!</v>
      </c>
    </row>
    <row r="78" spans="2:4" ht="15">
      <c r="B78" s="434"/>
      <c r="C78" s="36" t="s">
        <v>65</v>
      </c>
      <c r="D78" s="243" t="e">
        <f>+T7</f>
        <v>#DIV/0!</v>
      </c>
    </row>
    <row r="79" spans="2:4" ht="15">
      <c r="B79" s="434"/>
      <c r="C79" s="36" t="s">
        <v>66</v>
      </c>
      <c r="D79" s="243" t="e">
        <f>+V7</f>
        <v>#DIV/0!</v>
      </c>
    </row>
    <row r="80" spans="2:4" ht="15">
      <c r="B80" s="434"/>
      <c r="C80" s="36" t="s">
        <v>67</v>
      </c>
      <c r="D80" s="243" t="e">
        <f>+X7</f>
        <v>#DIV/0!</v>
      </c>
    </row>
    <row r="81" spans="2:4" ht="15.75" thickBot="1">
      <c r="B81" s="435"/>
      <c r="C81" s="37" t="s">
        <v>68</v>
      </c>
      <c r="D81" s="244" t="e">
        <f>+Z7</f>
        <v>#DIV/0!</v>
      </c>
    </row>
  </sheetData>
  <sheetProtection/>
  <mergeCells count="17">
    <mergeCell ref="AA3:AB3"/>
    <mergeCell ref="C2:AB2"/>
    <mergeCell ref="O3:P3"/>
    <mergeCell ref="Q3:R3"/>
    <mergeCell ref="S3:T3"/>
    <mergeCell ref="U3:V3"/>
    <mergeCell ref="W3:X3"/>
    <mergeCell ref="Y3:Z3"/>
    <mergeCell ref="I3:J3"/>
    <mergeCell ref="B34:B45"/>
    <mergeCell ref="B52:B63"/>
    <mergeCell ref="B70:B81"/>
    <mergeCell ref="M3:N3"/>
    <mergeCell ref="K3:L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7"/>
  <sheetViews>
    <sheetView showGridLines="0" zoomScalePageLayoutView="0" workbookViewId="0" topLeftCell="A4">
      <selection activeCell="I26" sqref="I26"/>
    </sheetView>
  </sheetViews>
  <sheetFormatPr defaultColWidth="11.421875" defaultRowHeight="15"/>
  <cols>
    <col min="1" max="1" width="2.57421875" style="0" customWidth="1"/>
    <col min="2" max="2" width="16.57421875" style="0" customWidth="1"/>
  </cols>
  <sheetData>
    <row r="2" spans="2:14" ht="15" customHeight="1">
      <c r="B2" s="454" t="s">
        <v>196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2:14" ht="15" customHeight="1"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2:14" ht="15" customHeight="1"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ht="15.75" thickBot="1"/>
    <row r="6" spans="2:14" ht="15.75" thickBot="1">
      <c r="B6" s="160" t="s">
        <v>195</v>
      </c>
      <c r="C6" s="161" t="s">
        <v>69</v>
      </c>
      <c r="D6" s="161" t="s">
        <v>70</v>
      </c>
      <c r="E6" s="161" t="s">
        <v>71</v>
      </c>
      <c r="F6" s="161" t="s">
        <v>72</v>
      </c>
      <c r="G6" s="161" t="s">
        <v>73</v>
      </c>
      <c r="H6" s="161" t="s">
        <v>74</v>
      </c>
      <c r="I6" s="161" t="s">
        <v>63</v>
      </c>
      <c r="J6" s="161" t="s">
        <v>64</v>
      </c>
      <c r="K6" s="161" t="s">
        <v>65</v>
      </c>
      <c r="L6" s="161" t="s">
        <v>66</v>
      </c>
      <c r="M6" s="161" t="s">
        <v>67</v>
      </c>
      <c r="N6" s="162" t="s">
        <v>68</v>
      </c>
    </row>
    <row r="7" spans="2:14" ht="15.75" thickBot="1">
      <c r="B7" s="163">
        <v>9149</v>
      </c>
      <c r="C7" s="159">
        <v>8792</v>
      </c>
      <c r="D7" s="159">
        <v>10619</v>
      </c>
      <c r="E7" s="159">
        <v>8730</v>
      </c>
      <c r="F7" s="159">
        <v>9741</v>
      </c>
      <c r="G7" s="158"/>
      <c r="H7" s="158"/>
      <c r="I7" s="158"/>
      <c r="J7" s="158"/>
      <c r="K7" s="158"/>
      <c r="L7" s="158"/>
      <c r="M7" s="159"/>
      <c r="N7" s="159"/>
    </row>
  </sheetData>
  <sheetProtection/>
  <mergeCells count="1">
    <mergeCell ref="B2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7"/>
  <sheetViews>
    <sheetView showGridLines="0" zoomScalePageLayoutView="0" workbookViewId="0" topLeftCell="A1">
      <selection activeCell="O9" sqref="O9"/>
    </sheetView>
  </sheetViews>
  <sheetFormatPr defaultColWidth="11.421875" defaultRowHeight="15"/>
  <cols>
    <col min="1" max="1" width="3.00390625" style="0" customWidth="1"/>
    <col min="2" max="2" width="15.57421875" style="0" customWidth="1"/>
  </cols>
  <sheetData>
    <row r="2" spans="2:14" ht="15" customHeight="1">
      <c r="B2" s="454" t="s">
        <v>197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2:14" ht="15" customHeight="1"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2:14" ht="15" customHeight="1"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ht="15.75" thickBot="1"/>
    <row r="6" spans="2:14" ht="15">
      <c r="B6" s="277" t="s">
        <v>195</v>
      </c>
      <c r="C6" s="160" t="s">
        <v>69</v>
      </c>
      <c r="D6" s="161" t="s">
        <v>70</v>
      </c>
      <c r="E6" s="161" t="s">
        <v>71</v>
      </c>
      <c r="F6" s="161" t="s">
        <v>72</v>
      </c>
      <c r="G6" s="161" t="s">
        <v>73</v>
      </c>
      <c r="H6" s="161" t="s">
        <v>74</v>
      </c>
      <c r="I6" s="161" t="s">
        <v>63</v>
      </c>
      <c r="J6" s="161" t="s">
        <v>64</v>
      </c>
      <c r="K6" s="161" t="s">
        <v>65</v>
      </c>
      <c r="L6" s="161" t="s">
        <v>66</v>
      </c>
      <c r="M6" s="161" t="s">
        <v>67</v>
      </c>
      <c r="N6" s="162" t="s">
        <v>68</v>
      </c>
    </row>
    <row r="7" spans="2:14" ht="15.75" thickBot="1">
      <c r="B7" s="157">
        <v>9950</v>
      </c>
      <c r="C7" s="157">
        <v>9999</v>
      </c>
      <c r="D7" s="158">
        <v>12285</v>
      </c>
      <c r="E7" s="158">
        <v>12741</v>
      </c>
      <c r="F7" s="158">
        <v>12373</v>
      </c>
      <c r="G7" s="158"/>
      <c r="H7" s="158"/>
      <c r="I7" s="158"/>
      <c r="J7" s="158"/>
      <c r="K7" s="158"/>
      <c r="L7" s="158"/>
      <c r="M7" s="158"/>
      <c r="N7" s="159"/>
    </row>
  </sheetData>
  <sheetProtection/>
  <mergeCells count="1">
    <mergeCell ref="B2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PageLayoutView="0" workbookViewId="0" topLeftCell="C40">
      <selection activeCell="AD7" sqref="AD7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3.421875" style="0" bestFit="1" customWidth="1"/>
    <col min="6" max="6" width="14.57421875" style="0" customWidth="1"/>
    <col min="7" max="7" width="15.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4" ht="19.5" thickBot="1">
      <c r="C2" s="436" t="s">
        <v>127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8"/>
    </row>
    <row r="3" spans="3:14" ht="32.25" thickBot="1">
      <c r="C3" s="153" t="s">
        <v>151</v>
      </c>
      <c r="D3" s="154" t="s">
        <v>152</v>
      </c>
      <c r="E3" s="156" t="s">
        <v>143</v>
      </c>
      <c r="F3" s="154" t="s">
        <v>153</v>
      </c>
      <c r="G3" s="154" t="s">
        <v>154</v>
      </c>
      <c r="H3" s="154" t="s">
        <v>169</v>
      </c>
      <c r="I3" s="154" t="s">
        <v>171</v>
      </c>
      <c r="J3" s="154" t="s">
        <v>172</v>
      </c>
      <c r="K3" s="154" t="s">
        <v>173</v>
      </c>
      <c r="L3" s="154" t="s">
        <v>174</v>
      </c>
      <c r="M3" s="154" t="s">
        <v>175</v>
      </c>
      <c r="N3" s="155" t="s">
        <v>176</v>
      </c>
    </row>
    <row r="4" spans="2:16" ht="56.25">
      <c r="B4" s="77" t="s">
        <v>145</v>
      </c>
      <c r="C4" s="78">
        <v>72</v>
      </c>
      <c r="D4" s="79">
        <v>74</v>
      </c>
      <c r="E4" s="80">
        <v>75</v>
      </c>
      <c r="F4" s="80">
        <v>77</v>
      </c>
      <c r="G4" s="80">
        <v>80</v>
      </c>
      <c r="H4" s="80">
        <v>80</v>
      </c>
      <c r="I4" s="80">
        <v>82</v>
      </c>
      <c r="J4" s="80">
        <v>83</v>
      </c>
      <c r="K4" s="80">
        <v>82</v>
      </c>
      <c r="L4" s="80">
        <v>86</v>
      </c>
      <c r="M4" s="80">
        <v>85</v>
      </c>
      <c r="N4" s="81">
        <v>85</v>
      </c>
      <c r="P4" s="23"/>
    </row>
    <row r="5" spans="2:16" ht="50.25" customHeight="1">
      <c r="B5" s="90" t="s">
        <v>146</v>
      </c>
      <c r="C5" s="91">
        <v>14</v>
      </c>
      <c r="D5" s="87">
        <v>14</v>
      </c>
      <c r="E5" s="88">
        <v>15</v>
      </c>
      <c r="F5" s="88">
        <v>11</v>
      </c>
      <c r="G5" s="88">
        <v>9</v>
      </c>
      <c r="H5" s="88">
        <v>8</v>
      </c>
      <c r="I5" s="88">
        <v>7</v>
      </c>
      <c r="J5" s="88">
        <v>7</v>
      </c>
      <c r="K5" s="88">
        <v>8</v>
      </c>
      <c r="L5" s="88">
        <v>4</v>
      </c>
      <c r="M5" s="88">
        <v>5</v>
      </c>
      <c r="N5" s="89">
        <v>5</v>
      </c>
      <c r="P5" s="16"/>
    </row>
    <row r="6" spans="2:14" ht="43.5" customHeight="1">
      <c r="B6" s="82" t="s">
        <v>147</v>
      </c>
      <c r="C6" s="83">
        <v>4</v>
      </c>
      <c r="D6" s="84">
        <v>2</v>
      </c>
      <c r="E6" s="85">
        <v>1</v>
      </c>
      <c r="F6" s="85">
        <v>3</v>
      </c>
      <c r="G6" s="85">
        <v>2</v>
      </c>
      <c r="H6" s="85">
        <v>3</v>
      </c>
      <c r="I6" s="85">
        <v>2</v>
      </c>
      <c r="J6" s="85">
        <v>1</v>
      </c>
      <c r="K6" s="85">
        <v>1</v>
      </c>
      <c r="L6" s="85">
        <v>1</v>
      </c>
      <c r="M6" s="85">
        <v>1</v>
      </c>
      <c r="N6" s="86">
        <v>1</v>
      </c>
    </row>
    <row r="7" spans="2:14" ht="39.75" customHeight="1">
      <c r="B7" s="33" t="s">
        <v>93</v>
      </c>
      <c r="C7" s="30">
        <f aca="true" t="shared" si="0" ref="C7:H7">SUM(C4:C6)</f>
        <v>90</v>
      </c>
      <c r="D7" s="1">
        <f t="shared" si="0"/>
        <v>90</v>
      </c>
      <c r="E7" s="2">
        <f t="shared" si="0"/>
        <v>91</v>
      </c>
      <c r="F7" s="2">
        <f t="shared" si="0"/>
        <v>91</v>
      </c>
      <c r="G7" s="2">
        <f t="shared" si="0"/>
        <v>91</v>
      </c>
      <c r="H7" s="2">
        <f t="shared" si="0"/>
        <v>91</v>
      </c>
      <c r="I7" s="2">
        <f aca="true" t="shared" si="1" ref="I7:N7">SUM(I4:I6)</f>
        <v>91</v>
      </c>
      <c r="J7" s="2">
        <f t="shared" si="1"/>
        <v>91</v>
      </c>
      <c r="K7" s="2">
        <f t="shared" si="1"/>
        <v>91</v>
      </c>
      <c r="L7" s="2">
        <f t="shared" si="1"/>
        <v>91</v>
      </c>
      <c r="M7" s="2">
        <f t="shared" si="1"/>
        <v>91</v>
      </c>
      <c r="N7" s="2">
        <f t="shared" si="1"/>
        <v>91</v>
      </c>
    </row>
    <row r="8" spans="2:14" ht="38.25" thickBot="1">
      <c r="B8" s="34" t="s">
        <v>94</v>
      </c>
      <c r="C8" s="32">
        <f aca="true" t="shared" si="2" ref="C8:N8">C4/C7</f>
        <v>0.8</v>
      </c>
      <c r="D8" s="3">
        <f t="shared" si="2"/>
        <v>0.8222222222222222</v>
      </c>
      <c r="E8" s="3">
        <f t="shared" si="2"/>
        <v>0.8241758241758241</v>
      </c>
      <c r="F8" s="3">
        <f t="shared" si="2"/>
        <v>0.8461538461538461</v>
      </c>
      <c r="G8" s="3">
        <f t="shared" si="2"/>
        <v>0.8791208791208791</v>
      </c>
      <c r="H8" s="3">
        <f t="shared" si="2"/>
        <v>0.8791208791208791</v>
      </c>
      <c r="I8" s="3">
        <f t="shared" si="2"/>
        <v>0.9010989010989011</v>
      </c>
      <c r="J8" s="3">
        <f t="shared" si="2"/>
        <v>0.9120879120879121</v>
      </c>
      <c r="K8" s="3">
        <f t="shared" si="2"/>
        <v>0.9010989010989011</v>
      </c>
      <c r="L8" s="3">
        <f t="shared" si="2"/>
        <v>0.945054945054945</v>
      </c>
      <c r="M8" s="3">
        <f t="shared" si="2"/>
        <v>0.9340659340659341</v>
      </c>
      <c r="N8" s="3">
        <f t="shared" si="2"/>
        <v>0.9340659340659341</v>
      </c>
    </row>
    <row r="9" ht="15.75" thickBot="1"/>
    <row r="10" spans="3:14" ht="15">
      <c r="C10" s="24">
        <v>-0.027</v>
      </c>
      <c r="D10" s="25">
        <f aca="true" t="shared" si="3" ref="D10:J10">(D8-C8)/C8</f>
        <v>0.02777777777777768</v>
      </c>
      <c r="E10" s="25">
        <f t="shared" si="3"/>
        <v>0.0023760023760023676</v>
      </c>
      <c r="F10" s="25">
        <f t="shared" si="3"/>
        <v>0.026666666666666707</v>
      </c>
      <c r="G10" s="25">
        <f t="shared" si="3"/>
        <v>0.03896103896103895</v>
      </c>
      <c r="H10" s="25">
        <f t="shared" si="3"/>
        <v>0</v>
      </c>
      <c r="I10" s="25">
        <f t="shared" si="3"/>
        <v>0.02500000000000004</v>
      </c>
      <c r="J10" s="25">
        <f t="shared" si="3"/>
        <v>0.01219512195121947</v>
      </c>
      <c r="K10" s="25">
        <f>(K8-J8)/J8</f>
        <v>-0.012048192771084295</v>
      </c>
      <c r="L10" s="25">
        <f>(L8-K8)/K8</f>
        <v>0.048780487804877995</v>
      </c>
      <c r="M10" s="25">
        <f>(M8-L8)/L8</f>
        <v>-0.011627906976744144</v>
      </c>
      <c r="N10" s="25">
        <f>(N8-M8)/M8</f>
        <v>0</v>
      </c>
    </row>
    <row r="11" spans="2:14" ht="15.75" thickBot="1">
      <c r="B11" s="429" t="s">
        <v>95</v>
      </c>
      <c r="C11" s="26">
        <v>0.8</v>
      </c>
      <c r="D11" s="27">
        <f aca="true" t="shared" si="4" ref="D11:K11">(C8*D10)+C8</f>
        <v>0.8222222222222222</v>
      </c>
      <c r="E11" s="27">
        <f t="shared" si="4"/>
        <v>0.8241758241758241</v>
      </c>
      <c r="F11" s="27">
        <f t="shared" si="4"/>
        <v>0.8461538461538461</v>
      </c>
      <c r="G11" s="27">
        <f t="shared" si="4"/>
        <v>0.8791208791208791</v>
      </c>
      <c r="H11" s="27">
        <f t="shared" si="4"/>
        <v>0.8791208791208791</v>
      </c>
      <c r="I11" s="27">
        <f t="shared" si="4"/>
        <v>0.9010989010989011</v>
      </c>
      <c r="J11" s="27">
        <f t="shared" si="4"/>
        <v>0.9120879120879121</v>
      </c>
      <c r="K11" s="27">
        <f t="shared" si="4"/>
        <v>0.9010989010989011</v>
      </c>
      <c r="L11" s="27">
        <f>(K8*L10)+K8</f>
        <v>0.945054945054945</v>
      </c>
      <c r="M11" s="27">
        <f>(L8*M10)+L8</f>
        <v>0.9340659340659341</v>
      </c>
      <c r="N11" s="27">
        <f>(M8*N10)+M8</f>
        <v>0.9340659340659341</v>
      </c>
    </row>
    <row r="12" spans="2:14" ht="15.75" thickBot="1">
      <c r="B12" s="429"/>
      <c r="C12" s="28">
        <v>1.3333</v>
      </c>
      <c r="D12" s="29">
        <f aca="true" t="shared" si="5" ref="D12:I12">D8/60%</f>
        <v>1.3703703703703705</v>
      </c>
      <c r="E12" s="29">
        <f t="shared" si="5"/>
        <v>1.3736263736263736</v>
      </c>
      <c r="F12" s="29">
        <f t="shared" si="5"/>
        <v>1.4102564102564104</v>
      </c>
      <c r="G12" s="29">
        <f t="shared" si="5"/>
        <v>1.4652014652014653</v>
      </c>
      <c r="H12" s="29">
        <f t="shared" si="5"/>
        <v>1.4652014652014653</v>
      </c>
      <c r="I12" s="29">
        <f t="shared" si="5"/>
        <v>1.5018315018315018</v>
      </c>
      <c r="J12" s="29">
        <f>J8/60%</f>
        <v>1.52014652014652</v>
      </c>
      <c r="K12" s="29">
        <f>K8/60%</f>
        <v>1.5018315018315018</v>
      </c>
      <c r="L12" s="29">
        <f>L8/60%</f>
        <v>1.575091575091575</v>
      </c>
      <c r="M12" s="29">
        <f>M8/60%</f>
        <v>1.5567765567765568</v>
      </c>
      <c r="N12" s="29">
        <f>N8/60%</f>
        <v>1.5567765567765568</v>
      </c>
    </row>
    <row r="15" spans="7:18" ht="15.75" customHeight="1" thickBot="1">
      <c r="G15" t="s">
        <v>87</v>
      </c>
      <c r="P15" s="31"/>
      <c r="Q15" s="31"/>
      <c r="R15" s="31"/>
    </row>
    <row r="16" spans="2:18" ht="30.75" thickBot="1">
      <c r="B16" s="47" t="s">
        <v>60</v>
      </c>
      <c r="C16" s="48" t="s">
        <v>61</v>
      </c>
      <c r="D16" s="48" t="s">
        <v>62</v>
      </c>
      <c r="P16" s="31"/>
      <c r="Q16" s="31"/>
      <c r="R16" s="31"/>
    </row>
    <row r="17" spans="2:18" ht="15" customHeight="1">
      <c r="B17" s="455">
        <v>2013</v>
      </c>
      <c r="C17" s="38" t="s">
        <v>69</v>
      </c>
      <c r="D17" s="43">
        <v>0.8</v>
      </c>
      <c r="P17" s="31"/>
      <c r="Q17" s="31"/>
      <c r="R17" s="31"/>
    </row>
    <row r="18" spans="2:18" ht="15" customHeight="1">
      <c r="B18" s="430"/>
      <c r="C18" s="39" t="s">
        <v>70</v>
      </c>
      <c r="D18" s="44">
        <v>0.8222</v>
      </c>
      <c r="P18" s="31"/>
      <c r="Q18" s="31"/>
      <c r="R18" s="31"/>
    </row>
    <row r="19" spans="2:18" ht="15" customHeight="1">
      <c r="B19" s="430"/>
      <c r="C19" s="39" t="s">
        <v>71</v>
      </c>
      <c r="D19" s="44">
        <f>+'Consolidado Estadisticas'!D48</f>
        <v>0.8241758241758241</v>
      </c>
      <c r="P19" s="31"/>
      <c r="Q19" s="31"/>
      <c r="R19" s="31"/>
    </row>
    <row r="20" spans="2:18" ht="15" customHeight="1">
      <c r="B20" s="430"/>
      <c r="C20" s="39" t="s">
        <v>72</v>
      </c>
      <c r="D20" s="44">
        <v>0.8462</v>
      </c>
      <c r="P20" s="31"/>
      <c r="Q20" s="31"/>
      <c r="R20" s="31"/>
    </row>
    <row r="21" spans="2:18" ht="15" customHeight="1">
      <c r="B21" s="430"/>
      <c r="C21" s="39" t="s">
        <v>73</v>
      </c>
      <c r="D21" s="44">
        <f>+G8</f>
        <v>0.8791208791208791</v>
      </c>
      <c r="P21" s="31"/>
      <c r="Q21" s="31"/>
      <c r="R21" s="31"/>
    </row>
    <row r="22" spans="2:18" ht="15" customHeight="1">
      <c r="B22" s="430"/>
      <c r="C22" s="39" t="s">
        <v>74</v>
      </c>
      <c r="D22" s="44">
        <f>+H8</f>
        <v>0.8791208791208791</v>
      </c>
      <c r="P22" s="31"/>
      <c r="Q22" s="31"/>
      <c r="R22" s="31"/>
    </row>
    <row r="23" spans="2:18" ht="15" customHeight="1">
      <c r="B23" s="430"/>
      <c r="C23" s="39" t="s">
        <v>63</v>
      </c>
      <c r="D23" s="44">
        <v>0.9011</v>
      </c>
      <c r="P23" s="31"/>
      <c r="Q23" s="31"/>
      <c r="R23" s="31"/>
    </row>
    <row r="24" spans="2:18" ht="15" customHeight="1">
      <c r="B24" s="430"/>
      <c r="C24" s="39" t="s">
        <v>64</v>
      </c>
      <c r="D24" s="44">
        <v>0.9121</v>
      </c>
      <c r="P24" s="31"/>
      <c r="Q24" s="31"/>
      <c r="R24" s="31"/>
    </row>
    <row r="25" spans="2:18" ht="15" customHeight="1">
      <c r="B25" s="430"/>
      <c r="C25" s="39" t="s">
        <v>65</v>
      </c>
      <c r="D25" s="44">
        <v>0.9011</v>
      </c>
      <c r="P25" s="31"/>
      <c r="Q25" s="31"/>
      <c r="R25" s="31"/>
    </row>
    <row r="26" spans="2:18" ht="15" customHeight="1">
      <c r="B26" s="430"/>
      <c r="C26" s="39" t="s">
        <v>66</v>
      </c>
      <c r="D26" s="44">
        <v>0.9451</v>
      </c>
      <c r="P26" s="31"/>
      <c r="Q26" s="31"/>
      <c r="R26" s="31"/>
    </row>
    <row r="27" spans="2:18" ht="15" customHeight="1">
      <c r="B27" s="430"/>
      <c r="C27" s="39" t="s">
        <v>67</v>
      </c>
      <c r="D27" s="44">
        <v>0.9341</v>
      </c>
      <c r="P27" s="31"/>
      <c r="Q27" s="31"/>
      <c r="R27" s="31"/>
    </row>
    <row r="28" spans="2:18" ht="15.75" customHeight="1" thickBot="1">
      <c r="B28" s="431"/>
      <c r="C28" s="45" t="s">
        <v>68</v>
      </c>
      <c r="D28" s="46">
        <v>0.9341</v>
      </c>
      <c r="P28" s="31"/>
      <c r="Q28" s="31"/>
      <c r="R28" s="31"/>
    </row>
    <row r="29" spans="16:18" ht="15" customHeight="1">
      <c r="P29" s="31"/>
      <c r="Q29" s="31"/>
      <c r="R29" s="31"/>
    </row>
    <row r="30" spans="16:18" ht="15" customHeight="1">
      <c r="P30" s="31"/>
      <c r="Q30" s="31"/>
      <c r="R30" s="31"/>
    </row>
    <row r="32" ht="15.75" thickBot="1"/>
    <row r="33" spans="2:4" ht="30.75" thickBot="1">
      <c r="B33" s="49" t="s">
        <v>60</v>
      </c>
      <c r="C33" s="50" t="s">
        <v>61</v>
      </c>
      <c r="D33" s="50" t="s">
        <v>75</v>
      </c>
    </row>
    <row r="34" spans="2:4" ht="15">
      <c r="B34" s="456">
        <v>2013</v>
      </c>
      <c r="C34" s="35" t="s">
        <v>69</v>
      </c>
      <c r="D34" s="40">
        <v>103620</v>
      </c>
    </row>
    <row r="35" spans="2:4" ht="15">
      <c r="B35" s="432"/>
      <c r="C35" s="36" t="s">
        <v>70</v>
      </c>
      <c r="D35" s="41">
        <v>134478</v>
      </c>
    </row>
    <row r="36" spans="2:4" ht="15">
      <c r="B36" s="432"/>
      <c r="C36" s="36" t="s">
        <v>71</v>
      </c>
      <c r="D36" s="41">
        <v>109267</v>
      </c>
    </row>
    <row r="37" spans="2:4" ht="15">
      <c r="B37" s="432"/>
      <c r="C37" s="36" t="s">
        <v>72</v>
      </c>
      <c r="D37" s="41">
        <v>132651</v>
      </c>
    </row>
    <row r="38" spans="2:4" ht="15">
      <c r="B38" s="432"/>
      <c r="C38" s="36" t="s">
        <v>73</v>
      </c>
      <c r="D38" s="41">
        <v>123290</v>
      </c>
    </row>
    <row r="39" spans="2:4" ht="15">
      <c r="B39" s="432"/>
      <c r="C39" s="36" t="s">
        <v>74</v>
      </c>
      <c r="D39" s="41">
        <v>122008</v>
      </c>
    </row>
    <row r="40" spans="2:4" ht="15">
      <c r="B40" s="432"/>
      <c r="C40" s="36" t="s">
        <v>63</v>
      </c>
      <c r="D40" s="41">
        <v>131857</v>
      </c>
    </row>
    <row r="41" spans="2:4" ht="15">
      <c r="B41" s="432"/>
      <c r="C41" s="36" t="s">
        <v>64</v>
      </c>
      <c r="D41" s="41">
        <v>112866</v>
      </c>
    </row>
    <row r="42" spans="2:4" ht="15">
      <c r="B42" s="432"/>
      <c r="C42" s="36" t="s">
        <v>65</v>
      </c>
      <c r="D42" s="41">
        <v>112904</v>
      </c>
    </row>
    <row r="43" spans="2:4" ht="15">
      <c r="B43" s="432"/>
      <c r="C43" s="36" t="s">
        <v>66</v>
      </c>
      <c r="D43" s="41">
        <v>124815</v>
      </c>
    </row>
    <row r="44" spans="2:4" ht="15">
      <c r="B44" s="432"/>
      <c r="C44" s="36" t="s">
        <v>67</v>
      </c>
      <c r="D44" s="41">
        <v>110208</v>
      </c>
    </row>
    <row r="45" spans="2:4" ht="15.75" thickBot="1">
      <c r="B45" s="433"/>
      <c r="C45" s="37" t="s">
        <v>68</v>
      </c>
      <c r="D45" s="42">
        <v>95319</v>
      </c>
    </row>
    <row r="47" spans="3:4" ht="15">
      <c r="C47" s="180"/>
      <c r="D47" s="180"/>
    </row>
    <row r="49" ht="15.75" thickBot="1"/>
    <row r="50" spans="2:4" ht="33.75" customHeight="1" thickBot="1">
      <c r="B50" s="54" t="s">
        <v>60</v>
      </c>
      <c r="C50" s="55" t="s">
        <v>61</v>
      </c>
      <c r="D50" s="55" t="s">
        <v>142</v>
      </c>
    </row>
    <row r="51" spans="2:4" ht="15">
      <c r="B51" s="444">
        <v>2013</v>
      </c>
      <c r="C51" s="35" t="s">
        <v>69</v>
      </c>
      <c r="D51" s="51">
        <v>0.8112</v>
      </c>
    </row>
    <row r="52" spans="2:4" ht="15">
      <c r="B52" s="434"/>
      <c r="C52" s="36" t="s">
        <v>70</v>
      </c>
      <c r="D52" s="52">
        <v>0.8189</v>
      </c>
    </row>
    <row r="53" spans="2:4" ht="15">
      <c r="B53" s="434"/>
      <c r="C53" s="36" t="s">
        <v>71</v>
      </c>
      <c r="D53" s="52">
        <v>0.8403</v>
      </c>
    </row>
    <row r="54" spans="2:4" ht="15">
      <c r="B54" s="434"/>
      <c r="C54" s="36" t="s">
        <v>72</v>
      </c>
      <c r="D54" s="52">
        <v>0.8529</v>
      </c>
    </row>
    <row r="55" spans="2:4" ht="15">
      <c r="B55" s="434"/>
      <c r="C55" s="36" t="s">
        <v>73</v>
      </c>
      <c r="D55" s="52">
        <v>0.8727</v>
      </c>
    </row>
    <row r="56" spans="2:4" ht="15">
      <c r="B56" s="434"/>
      <c r="C56" s="36" t="s">
        <v>74</v>
      </c>
      <c r="D56" s="52">
        <v>0.871</v>
      </c>
    </row>
    <row r="57" spans="2:4" ht="15">
      <c r="B57" s="434"/>
      <c r="C57" s="36" t="s">
        <v>63</v>
      </c>
      <c r="D57" s="52">
        <v>0.8898</v>
      </c>
    </row>
    <row r="58" spans="2:4" ht="15">
      <c r="B58" s="434"/>
      <c r="C58" s="36" t="s">
        <v>64</v>
      </c>
      <c r="D58" s="52">
        <v>0.9008</v>
      </c>
    </row>
    <row r="59" spans="2:4" ht="15">
      <c r="B59" s="434"/>
      <c r="C59" s="36" t="s">
        <v>65</v>
      </c>
      <c r="D59" s="52">
        <v>0.8993</v>
      </c>
    </row>
    <row r="60" spans="2:4" ht="15">
      <c r="B60" s="434"/>
      <c r="C60" s="36" t="s">
        <v>66</v>
      </c>
      <c r="D60" s="52">
        <v>0.907</v>
      </c>
    </row>
    <row r="61" spans="2:4" ht="15">
      <c r="B61" s="434"/>
      <c r="C61" s="36" t="s">
        <v>67</v>
      </c>
      <c r="D61" s="52">
        <v>0.9078</v>
      </c>
    </row>
    <row r="62" spans="2:4" ht="15.75" thickBot="1">
      <c r="B62" s="435"/>
      <c r="C62" s="37" t="s">
        <v>68</v>
      </c>
      <c r="D62" s="53">
        <v>0.9037</v>
      </c>
    </row>
  </sheetData>
  <sheetProtection/>
  <mergeCells count="5">
    <mergeCell ref="C2:N2"/>
    <mergeCell ref="B11:B12"/>
    <mergeCell ref="B17:B28"/>
    <mergeCell ref="B34:B45"/>
    <mergeCell ref="B51:B6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yvaldeblanquez</dc:creator>
  <cp:keywords/>
  <dc:description/>
  <cp:lastModifiedBy>SOPORTE</cp:lastModifiedBy>
  <cp:lastPrinted>2013-05-01T10:24:18Z</cp:lastPrinted>
  <dcterms:created xsi:type="dcterms:W3CDTF">2010-07-05T19:54:17Z</dcterms:created>
  <dcterms:modified xsi:type="dcterms:W3CDTF">2014-05-02T19:10:10Z</dcterms:modified>
  <cp:category/>
  <cp:version/>
  <cp:contentType/>
  <cp:contentStatus/>
</cp:coreProperties>
</file>